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4620" activeTab="0"/>
  </bookViews>
  <sheets>
    <sheet name="34.0230" sheetId="1" r:id="rId1"/>
  </sheets>
  <definedNames>
    <definedName name="_xlnm.Print_Area" localSheetId="0">'34.0230'!$A$1:$L$110</definedName>
  </definedNames>
  <calcPr fullCalcOnLoad="1"/>
</workbook>
</file>

<file path=xl/sharedStrings.xml><?xml version="1.0" encoding="utf-8"?>
<sst xmlns="http://schemas.openxmlformats.org/spreadsheetml/2006/main" count="184" uniqueCount="102">
  <si>
    <t>Medicare $</t>
  </si>
  <si>
    <t>Change</t>
  </si>
  <si>
    <t>Medicare</t>
  </si>
  <si>
    <t>Difference</t>
  </si>
  <si>
    <t>HCPCS</t>
  </si>
  <si>
    <t>DESCRIPTION</t>
  </si>
  <si>
    <t>in RVUs</t>
  </si>
  <si>
    <t>in RVU %</t>
  </si>
  <si>
    <t>C.F. &amp; RVUs</t>
  </si>
  <si>
    <t>in $$$</t>
  </si>
  <si>
    <t>Fna w/o image</t>
  </si>
  <si>
    <t>Drainage of skin abscess</t>
  </si>
  <si>
    <t>Removal of fixation device</t>
  </si>
  <si>
    <t>Diagnostic laryngoscopy</t>
  </si>
  <si>
    <t>Diagnostic anoscopy</t>
  </si>
  <si>
    <t>Insert uteri tandems/ovoids</t>
  </si>
  <si>
    <t>Pelvic examination</t>
  </si>
  <si>
    <t>Echograp trans r, pros study</t>
  </si>
  <si>
    <t>Echo guide for biopsy</t>
  </si>
  <si>
    <t>Echo guidance radiotherapy</t>
  </si>
  <si>
    <t>Radiation therapy planning</t>
  </si>
  <si>
    <t>Set radiation therapy field</t>
  </si>
  <si>
    <t>Radiation therapy dose plan</t>
  </si>
  <si>
    <t>Radiotherapy dose plan, imrt</t>
  </si>
  <si>
    <t>Teletx isodose plan simple</t>
  </si>
  <si>
    <t>Teletx isodose plan intermed</t>
  </si>
  <si>
    <t>Teletx isodose plan complex</t>
  </si>
  <si>
    <t>Special teletx port plan</t>
  </si>
  <si>
    <t>Brachytx isodose calc simp</t>
  </si>
  <si>
    <t>Brachytx isodose calc interm</t>
  </si>
  <si>
    <t>Brachytx isodose plan compl</t>
  </si>
  <si>
    <t>Special radiation dosimetry</t>
  </si>
  <si>
    <t>Radiation treatment aid(s)</t>
  </si>
  <si>
    <t>Stereoscopic x-ray guidance</t>
  </si>
  <si>
    <t>Radiation tx management, x5</t>
  </si>
  <si>
    <t>Radiation therapy management</t>
  </si>
  <si>
    <t>Stereotactic radiation trmt</t>
  </si>
  <si>
    <t>SBRT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</si>
  <si>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</si>
  <si>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</si>
  <si>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</si>
  <si>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</si>
  <si>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</si>
  <si>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</si>
  <si>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Apply interstit radiat simpl</t>
  </si>
  <si>
    <t>Apply interstit radiat inter</t>
  </si>
  <si>
    <t>Apply interstit radiat compl</t>
  </si>
  <si>
    <t>Apply surface radiation</t>
  </si>
  <si>
    <t>Radiation handling</t>
  </si>
  <si>
    <t>Placement interstitial devices</t>
  </si>
  <si>
    <t>Trans. Needle Plcmnt- prostate</t>
  </si>
  <si>
    <t>Facility Total</t>
  </si>
  <si>
    <t>CPTs+</t>
  </si>
  <si>
    <t>HDR Brachytx, 1 channel</t>
  </si>
  <si>
    <t>HDR Brachytx, 2-12 channels</t>
  </si>
  <si>
    <t>HDR Brachytx, &gt;12 channels</t>
  </si>
  <si>
    <t>Totals</t>
  </si>
  <si>
    <t>Percent</t>
  </si>
  <si>
    <t>Office/Outpatient Visit, New</t>
  </si>
  <si>
    <t>Office/Outpatient Visit, Est.</t>
  </si>
  <si>
    <t>Initial Hospital Care</t>
  </si>
  <si>
    <t>Subsequent Hospital Care</t>
  </si>
  <si>
    <t>Prolonged Service, Office</t>
  </si>
  <si>
    <t>Prolonged Svc, w/o Contact</t>
  </si>
  <si>
    <t>Prolonged Svc, w/o Contact-add</t>
  </si>
  <si>
    <t>Behav Chng Smoking, 3-10 min</t>
  </si>
  <si>
    <t>Behav Chng Smoking, &gt; 10 min</t>
  </si>
  <si>
    <t>Cone Beam CT - Professional</t>
  </si>
  <si>
    <t>MLC Devices for IMRT</t>
  </si>
  <si>
    <t>Plcmt needles, caths, pelvic region</t>
  </si>
  <si>
    <t>Placement interstitial devices, H&amp;N</t>
  </si>
  <si>
    <t>Hospital Discharge Day</t>
  </si>
  <si>
    <t>Afterloading vaginal cylinder, HDR</t>
  </si>
  <si>
    <r>
      <t>w/</t>
    </r>
    <r>
      <rPr>
        <b/>
        <sz val="9"/>
        <rFont val="Arial"/>
        <family val="2"/>
      </rPr>
      <t>2013</t>
    </r>
  </si>
  <si>
    <t>2013</t>
  </si>
  <si>
    <t>Nuclear rx intra-arterial</t>
  </si>
  <si>
    <t>2014</t>
  </si>
  <si>
    <t>2014:13</t>
  </si>
  <si>
    <t>2013*</t>
  </si>
  <si>
    <r>
      <t>w/</t>
    </r>
    <r>
      <rPr>
        <b/>
        <sz val="9"/>
        <rFont val="Arial"/>
        <family val="2"/>
      </rPr>
      <t>2014</t>
    </r>
  </si>
  <si>
    <r>
      <rPr>
        <u val="single"/>
        <sz val="10"/>
        <color indexed="8"/>
        <rFont val="Arial"/>
        <family val="2"/>
      </rPr>
      <t>Note</t>
    </r>
    <r>
      <rPr>
        <sz val="10"/>
        <color indexed="8"/>
        <rFont val="Arial"/>
        <family val="2"/>
      </rPr>
      <t>: neither 2014 nor 2013 RVUs above are adjusted for state GPCIs</t>
    </r>
  </si>
  <si>
    <t>Ins mark abd/pel for rt perq</t>
  </si>
  <si>
    <t>External radiation dosimetry</t>
  </si>
  <si>
    <t>Subtotal</t>
  </si>
  <si>
    <t>Annualized</t>
  </si>
  <si>
    <t>in %</t>
  </si>
  <si>
    <t>Spreadsheet created by Paul Williams</t>
  </si>
  <si>
    <r>
      <t>Copyright SATRO</t>
    </r>
    <r>
      <rPr>
        <sz val="10"/>
        <rFont val="Calibri"/>
        <family val="2"/>
      </rPr>
      <t>©</t>
    </r>
    <r>
      <rPr>
        <sz val="10"/>
        <rFont val="Arial"/>
        <family val="0"/>
      </rPr>
      <t>, 2013-2014</t>
    </r>
  </si>
  <si>
    <r>
      <rPr>
        <b/>
        <u val="single"/>
        <sz val="10"/>
        <rFont val="Arial"/>
        <family val="2"/>
      </rPr>
      <t>Note</t>
    </r>
    <r>
      <rPr>
        <sz val="10"/>
        <rFont val="Arial"/>
        <family val="0"/>
      </rPr>
      <t>: changes above relate ONLY to Medicare payments</t>
    </r>
  </si>
  <si>
    <r>
      <rPr>
        <u val="single"/>
        <sz val="10"/>
        <color indexed="8"/>
        <rFont val="Arial"/>
        <family val="2"/>
      </rPr>
      <t>Note</t>
    </r>
    <r>
      <rPr>
        <sz val="10"/>
        <color indexed="8"/>
        <rFont val="Arial"/>
        <family val="2"/>
      </rPr>
      <t>: rounding applied</t>
    </r>
  </si>
  <si>
    <r>
      <rPr>
        <u val="single"/>
        <sz val="10"/>
        <rFont val="Arial"/>
        <family val="2"/>
      </rPr>
      <t>Note</t>
    </r>
    <r>
      <rPr>
        <sz val="10"/>
        <rFont val="Arial"/>
        <family val="0"/>
      </rPr>
      <t>: Medicare no longer pays for the E&amp;M consult codes, 99241-55</t>
    </r>
  </si>
  <si>
    <r>
      <rPr>
        <u val="single"/>
        <sz val="10"/>
        <rFont val="Arial"/>
        <family val="2"/>
      </rPr>
      <t>Note</t>
    </r>
    <r>
      <rPr>
        <sz val="10"/>
        <rFont val="Arial"/>
        <family val="2"/>
      </rPr>
      <t>: red denotes decreased RVUs and/or payments in CY 2014</t>
    </r>
  </si>
  <si>
    <r>
      <rPr>
        <u val="single"/>
        <sz val="10"/>
        <rFont val="Arial"/>
        <family val="2"/>
      </rPr>
      <t>Note</t>
    </r>
    <r>
      <rPr>
        <sz val="10"/>
        <rFont val="Arial"/>
        <family val="2"/>
      </rPr>
      <t>: assumes consistent year-over-year CPT volume</t>
    </r>
  </si>
  <si>
    <t>Lo Radiation Tx Management</t>
  </si>
  <si>
    <r>
      <rPr>
        <u val="single"/>
        <sz val="10"/>
        <rFont val="Arial"/>
        <family val="2"/>
      </rPr>
      <t>Note</t>
    </r>
    <r>
      <rPr>
        <sz val="10"/>
        <rFont val="Arial"/>
        <family val="2"/>
      </rPr>
      <t>: the -2% sequestration adjustment is not included above</t>
    </r>
  </si>
  <si>
    <r>
      <rPr>
        <u val="single"/>
        <sz val="10"/>
        <color indexed="8"/>
        <rFont val="Arial"/>
        <family val="2"/>
      </rPr>
      <t>Sources</t>
    </r>
    <r>
      <rPr>
        <sz val="10"/>
        <color indexed="8"/>
        <rFont val="Arial"/>
        <family val="2"/>
      </rPr>
      <t>:  CMS-1600-FC and RVU 14A (2014);CMS-1590-FC (2013)</t>
    </r>
  </si>
  <si>
    <t>CY 2014 Hospital Physician Part B RVUs SATRO.xls  (updated 12-31-2013)</t>
  </si>
  <si>
    <t>CPTs</t>
  </si>
  <si>
    <r>
      <rPr>
        <u val="single"/>
        <sz val="10"/>
        <rFont val="Arial"/>
        <family val="2"/>
      </rPr>
      <t>Note</t>
    </r>
    <r>
      <rPr>
        <sz val="10"/>
        <rFont val="Arial"/>
        <family val="2"/>
      </rPr>
      <t>: column J applies  the 12-27-13 CMS update, RVU14A, and</t>
    </r>
  </si>
  <si>
    <t xml:space="preserve"> the first quarter CY 2014 conversion factor, $35.8228</t>
  </si>
  <si>
    <t xml:space="preserve">   then annualize if necessary</t>
  </si>
  <si>
    <t xml:space="preserve"> * In Column H, enter your 2013 Mcre and Mcre Advantage CPTs,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</si>
</sst>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"/>
    <numFmt numFmtId="167" formatCode="0.0%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8"/>
      <name val="Arial Narrow"/>
      <family val="2"/>
    </font>
    <font>
      <u val="single"/>
      <sz val="8"/>
      <name val="Arial"/>
      <family val="2"/>
    </font>
    <font>
      <u val="single"/>
      <sz val="8"/>
      <color indexed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i/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u val="single"/>
      <sz val="10"/>
      <color indexed="8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5" fillId="0" borderId="0" xfId="0" applyFont="1" applyFill="1" applyAlignment="1" applyProtection="1" quotePrefix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55" applyNumberFormat="1" applyFont="1" applyBorder="1" applyAlignment="1" applyProtection="1" quotePrefix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55" applyNumberFormat="1" applyFont="1" applyBorder="1" applyAlignment="1" applyProtection="1" quotePrefix="1">
      <alignment horizontal="right"/>
      <protection locked="0"/>
    </xf>
    <xf numFmtId="0" fontId="13" fillId="0" borderId="0" xfId="55" applyNumberFormat="1" applyFont="1" applyBorder="1" applyAlignment="1" applyProtection="1" quotePrefix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55" applyNumberFormat="1" applyFont="1" applyBorder="1" applyAlignment="1" applyProtection="1">
      <alignment/>
      <protection locked="0"/>
    </xf>
    <xf numFmtId="5" fontId="10" fillId="0" borderId="0" xfId="0" applyNumberFormat="1" applyFont="1" applyAlignment="1" applyProtection="1">
      <alignment/>
      <protection locked="0"/>
    </xf>
    <xf numFmtId="164" fontId="12" fillId="0" borderId="0" xfId="0" applyNumberFormat="1" applyFont="1" applyAlignment="1" applyProtection="1">
      <alignment horizontal="center"/>
      <protection locked="0"/>
    </xf>
    <xf numFmtId="6" fontId="4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5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2" xfId="55" applyNumberFormat="1" applyFont="1" applyBorder="1" applyAlignment="1" applyProtection="1" quotePrefix="1">
      <alignment horizontal="right"/>
      <protection locked="0"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0" fillId="0" borderId="0" xfId="0" applyNumberFormat="1" applyFont="1" applyAlignment="1" applyProtection="1">
      <alignment horizontal="center"/>
      <protection/>
    </xf>
    <xf numFmtId="10" fontId="5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10" fontId="0" fillId="0" borderId="11" xfId="0" applyNumberFormat="1" applyFont="1" applyBorder="1" applyAlignment="1" applyProtection="1">
      <alignment horizontal="center"/>
      <protection locked="0"/>
    </xf>
    <xf numFmtId="2" fontId="0" fillId="0" borderId="11" xfId="55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/>
    </xf>
    <xf numFmtId="6" fontId="0" fillId="0" borderId="11" xfId="0" applyNumberFormat="1" applyFont="1" applyBorder="1" applyAlignment="1" applyProtection="1">
      <alignment/>
      <protection locked="0"/>
    </xf>
    <xf numFmtId="38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6" fontId="0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55" applyNumberFormat="1" applyFont="1" applyBorder="1" applyAlignment="1" applyProtection="1" quotePrefix="1">
      <alignment horizontal="right"/>
      <protection locked="0"/>
    </xf>
    <xf numFmtId="0" fontId="15" fillId="0" borderId="0" xfId="0" applyFont="1" applyFill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38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11" xfId="0" applyBorder="1" applyAlignment="1">
      <alignment/>
    </xf>
    <xf numFmtId="2" fontId="56" fillId="0" borderId="11" xfId="0" applyNumberFormat="1" applyFont="1" applyBorder="1" applyAlignment="1" applyProtection="1">
      <alignment horizontal="center"/>
      <protection locked="0"/>
    </xf>
    <xf numFmtId="10" fontId="56" fillId="0" borderId="11" xfId="0" applyNumberFormat="1" applyFont="1" applyBorder="1" applyAlignment="1" applyProtection="1">
      <alignment horizontal="center"/>
      <protection locked="0"/>
    </xf>
    <xf numFmtId="0" fontId="19" fillId="33" borderId="0" xfId="0" applyFont="1" applyFill="1" applyBorder="1" applyAlignment="1" applyProtection="1" quotePrefix="1">
      <alignment horizontal="left"/>
      <protection locked="0"/>
    </xf>
    <xf numFmtId="10" fontId="0" fillId="0" borderId="11" xfId="0" applyNumberFormat="1" applyFont="1" applyFill="1" applyBorder="1" applyAlignment="1" applyProtection="1">
      <alignment/>
      <protection locked="0"/>
    </xf>
    <xf numFmtId="38" fontId="0" fillId="0" borderId="18" xfId="0" applyNumberFormat="1" applyFont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8" fontId="0" fillId="0" borderId="0" xfId="0" applyNumberFormat="1" applyFont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56" fillId="0" borderId="0" xfId="0" applyNumberFormat="1" applyFont="1" applyBorder="1" applyAlignment="1" applyProtection="1">
      <alignment horizontal="center"/>
      <protection locked="0"/>
    </xf>
    <xf numFmtId="10" fontId="56" fillId="0" borderId="0" xfId="0" applyNumberFormat="1" applyFont="1" applyBorder="1" applyAlignment="1" applyProtection="1">
      <alignment horizontal="center"/>
      <protection locked="0"/>
    </xf>
    <xf numFmtId="38" fontId="0" fillId="0" borderId="19" xfId="0" applyNumberFormat="1" applyFont="1" applyBorder="1" applyAlignment="1" applyProtection="1">
      <alignment/>
      <protection locked="0"/>
    </xf>
    <xf numFmtId="6" fontId="0" fillId="0" borderId="19" xfId="0" applyNumberFormat="1" applyFont="1" applyBorder="1" applyAlignment="1" applyProtection="1">
      <alignment/>
      <protection locked="0"/>
    </xf>
    <xf numFmtId="38" fontId="0" fillId="0" borderId="20" xfId="0" applyNumberFormat="1" applyFont="1" applyBorder="1" applyAlignment="1" applyProtection="1">
      <alignment/>
      <protection locked="0"/>
    </xf>
    <xf numFmtId="10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3" fontId="0" fillId="0" borderId="18" xfId="0" applyNumberFormat="1" applyFont="1" applyBorder="1" applyAlignment="1" applyProtection="1">
      <alignment/>
      <protection locked="0"/>
    </xf>
    <xf numFmtId="1" fontId="0" fillId="0" borderId="11" xfId="0" applyNumberFormat="1" applyFont="1" applyBorder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8" fillId="33" borderId="0" xfId="55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" fontId="0" fillId="0" borderId="11" xfId="0" applyNumberFormat="1" applyFont="1" applyBorder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/>
      <protection locked="0"/>
    </xf>
    <xf numFmtId="164" fontId="0" fillId="0" borderId="0" xfId="0" applyNumberFormat="1" applyFont="1" applyAlignment="1" applyProtection="1">
      <alignment horizontal="center"/>
      <protection/>
    </xf>
    <xf numFmtId="0" fontId="0" fillId="0" borderId="11" xfId="0" applyBorder="1" applyAlignment="1">
      <alignment/>
    </xf>
    <xf numFmtId="0" fontId="19" fillId="33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0"/>
  <sheetViews>
    <sheetView tabSelected="1" zoomScalePageLayoutView="0" workbookViewId="0" topLeftCell="A83">
      <selection activeCell="E121" sqref="E121"/>
    </sheetView>
  </sheetViews>
  <sheetFormatPr defaultColWidth="9.140625" defaultRowHeight="12.75"/>
  <cols>
    <col min="1" max="1" width="7.421875" style="0" customWidth="1"/>
    <col min="2" max="2" width="3.8515625" style="0" customWidth="1"/>
    <col min="3" max="3" width="34.140625" style="0" customWidth="1"/>
    <col min="4" max="5" width="9.8515625" style="0" customWidth="1"/>
    <col min="6" max="7" width="9.7109375" style="0" customWidth="1"/>
    <col min="8" max="8" width="7.7109375" style="0" customWidth="1"/>
    <col min="9" max="10" width="12.7109375" style="0" customWidth="1"/>
    <col min="11" max="11" width="11.00390625" style="0" customWidth="1"/>
    <col min="12" max="12" width="10.57421875" style="0" customWidth="1"/>
  </cols>
  <sheetData>
    <row r="2" spans="1:12" ht="12.75">
      <c r="A2" s="2"/>
      <c r="B2" s="3"/>
      <c r="C2" s="3"/>
      <c r="D2" s="4"/>
      <c r="E2" s="4"/>
      <c r="F2" s="4" t="s">
        <v>77</v>
      </c>
      <c r="G2" s="4" t="s">
        <v>77</v>
      </c>
      <c r="H2" s="4" t="s">
        <v>78</v>
      </c>
      <c r="I2" s="5" t="s">
        <v>0</v>
      </c>
      <c r="J2" s="5" t="s">
        <v>0</v>
      </c>
      <c r="K2" s="4" t="s">
        <v>77</v>
      </c>
      <c r="L2" s="4" t="s">
        <v>77</v>
      </c>
    </row>
    <row r="3" spans="1:12" ht="12.75">
      <c r="A3" s="3"/>
      <c r="B3" s="3"/>
      <c r="C3" s="3"/>
      <c r="D3" s="4" t="s">
        <v>74</v>
      </c>
      <c r="E3" s="4" t="s">
        <v>76</v>
      </c>
      <c r="F3" s="91" t="s">
        <v>1</v>
      </c>
      <c r="G3" s="91" t="s">
        <v>1</v>
      </c>
      <c r="H3" s="92" t="s">
        <v>2</v>
      </c>
      <c r="I3" s="6" t="s">
        <v>73</v>
      </c>
      <c r="J3" s="7" t="s">
        <v>79</v>
      </c>
      <c r="K3" s="5" t="s">
        <v>3</v>
      </c>
      <c r="L3" s="5" t="s">
        <v>3</v>
      </c>
    </row>
    <row r="4" spans="1:12" ht="12.75">
      <c r="A4" s="8" t="s">
        <v>4</v>
      </c>
      <c r="B4" s="9"/>
      <c r="C4" s="8" t="s">
        <v>5</v>
      </c>
      <c r="D4" s="37" t="s">
        <v>51</v>
      </c>
      <c r="E4" s="37" t="s">
        <v>51</v>
      </c>
      <c r="F4" s="93" t="s">
        <v>6</v>
      </c>
      <c r="G4" s="93" t="s">
        <v>7</v>
      </c>
      <c r="H4" s="94" t="s">
        <v>97</v>
      </c>
      <c r="I4" s="10" t="s">
        <v>8</v>
      </c>
      <c r="J4" s="10" t="s">
        <v>8</v>
      </c>
      <c r="K4" s="11" t="s">
        <v>9</v>
      </c>
      <c r="L4" s="11" t="s">
        <v>85</v>
      </c>
    </row>
    <row r="5" spans="1:12" ht="12.75">
      <c r="A5" s="60">
        <v>10021</v>
      </c>
      <c r="B5" s="22"/>
      <c r="C5" s="23" t="s">
        <v>10</v>
      </c>
      <c r="D5" s="48">
        <v>2.04</v>
      </c>
      <c r="E5" s="100">
        <v>2.03</v>
      </c>
      <c r="F5" s="67">
        <f>+E5-D5</f>
        <v>-0.010000000000000231</v>
      </c>
      <c r="G5" s="68">
        <f>F5/D5</f>
        <v>-0.004901960784313838</v>
      </c>
      <c r="H5" s="63"/>
      <c r="I5" s="55">
        <f>D5*34.023*H5</f>
        <v>0</v>
      </c>
      <c r="J5" s="55">
        <f>E5*35.8228*H5</f>
        <v>0</v>
      </c>
      <c r="K5" s="80">
        <f>+J5-I5</f>
        <v>0</v>
      </c>
      <c r="L5" s="82" t="e">
        <f>K5/I5</f>
        <v>#DIV/0!</v>
      </c>
    </row>
    <row r="6" spans="1:12" ht="12.75">
      <c r="A6" s="60">
        <v>10060</v>
      </c>
      <c r="B6" s="22"/>
      <c r="C6" s="23" t="s">
        <v>11</v>
      </c>
      <c r="D6" s="48">
        <v>2.74</v>
      </c>
      <c r="E6" s="101">
        <v>2.72</v>
      </c>
      <c r="F6" s="67">
        <f aca="true" t="shared" si="0" ref="F6:F56">+E6-D6</f>
        <v>-0.020000000000000018</v>
      </c>
      <c r="G6" s="68">
        <f aca="true" t="shared" si="1" ref="G6:G56">F6/D6</f>
        <v>-0.0072992700729927066</v>
      </c>
      <c r="H6" s="63"/>
      <c r="I6" s="56">
        <f>D6*34.023*H6</f>
        <v>0</v>
      </c>
      <c r="J6" s="56">
        <f>E6*35.8228*H6</f>
        <v>0</v>
      </c>
      <c r="K6" s="79">
        <f aca="true" t="shared" si="2" ref="K6:K51">+J6-I6</f>
        <v>0</v>
      </c>
      <c r="L6" s="82" t="e">
        <f aca="true" t="shared" si="3" ref="L6:L43">K6/I6</f>
        <v>#DIV/0!</v>
      </c>
    </row>
    <row r="7" spans="1:12" ht="12.75">
      <c r="A7" s="60">
        <v>20665</v>
      </c>
      <c r="B7" s="22"/>
      <c r="C7" s="23" t="s">
        <v>12</v>
      </c>
      <c r="D7" s="48">
        <v>2.57</v>
      </c>
      <c r="E7" s="100">
        <v>2.57</v>
      </c>
      <c r="F7" s="53">
        <f t="shared" si="0"/>
        <v>0</v>
      </c>
      <c r="G7" s="50">
        <f t="shared" si="1"/>
        <v>0</v>
      </c>
      <c r="H7" s="63"/>
      <c r="I7" s="56">
        <f aca="true" t="shared" si="4" ref="I7:I56">D7*34.023*H7</f>
        <v>0</v>
      </c>
      <c r="J7" s="56">
        <f aca="true" t="shared" si="5" ref="J7:J43">E7*35.8228*H7</f>
        <v>0</v>
      </c>
      <c r="K7" s="79">
        <f t="shared" si="2"/>
        <v>0</v>
      </c>
      <c r="L7" s="82" t="e">
        <f t="shared" si="3"/>
        <v>#DIV/0!</v>
      </c>
    </row>
    <row r="8" spans="1:12" ht="12.75">
      <c r="A8" s="60">
        <v>31575</v>
      </c>
      <c r="B8" s="22"/>
      <c r="C8" s="23" t="s">
        <v>13</v>
      </c>
      <c r="D8" s="48">
        <v>2.28</v>
      </c>
      <c r="E8" s="100">
        <v>2.18</v>
      </c>
      <c r="F8" s="67">
        <f t="shared" si="0"/>
        <v>-0.09999999999999964</v>
      </c>
      <c r="G8" s="68">
        <f t="shared" si="1"/>
        <v>-0.04385964912280686</v>
      </c>
      <c r="H8" s="63"/>
      <c r="I8" s="56">
        <f>D8*34.023*H8</f>
        <v>0</v>
      </c>
      <c r="J8" s="56">
        <f t="shared" si="5"/>
        <v>0</v>
      </c>
      <c r="K8" s="79">
        <f>+J8-I8</f>
        <v>0</v>
      </c>
      <c r="L8" s="82" t="e">
        <f t="shared" si="3"/>
        <v>#DIV/0!</v>
      </c>
    </row>
    <row r="9" spans="1:12" ht="12.75">
      <c r="A9" s="60">
        <v>41019</v>
      </c>
      <c r="B9" s="22"/>
      <c r="C9" s="86" t="s">
        <v>70</v>
      </c>
      <c r="D9" s="48">
        <v>13.41</v>
      </c>
      <c r="E9" s="100">
        <v>13.38</v>
      </c>
      <c r="F9" s="67">
        <f t="shared" si="0"/>
        <v>-0.02999999999999936</v>
      </c>
      <c r="G9" s="68">
        <f t="shared" si="1"/>
        <v>-0.002237136465324337</v>
      </c>
      <c r="H9" s="63"/>
      <c r="I9" s="56">
        <f t="shared" si="4"/>
        <v>0</v>
      </c>
      <c r="J9" s="56">
        <f t="shared" si="5"/>
        <v>0</v>
      </c>
      <c r="K9" s="79">
        <f t="shared" si="2"/>
        <v>0</v>
      </c>
      <c r="L9" s="82" t="e">
        <f t="shared" si="3"/>
        <v>#DIV/0!</v>
      </c>
    </row>
    <row r="10" spans="1:12" ht="12.75">
      <c r="A10" s="60">
        <v>46600</v>
      </c>
      <c r="B10" s="22"/>
      <c r="C10" s="23" t="s">
        <v>14</v>
      </c>
      <c r="D10" s="48">
        <v>1.18</v>
      </c>
      <c r="E10" s="100">
        <v>1.17</v>
      </c>
      <c r="F10" s="67">
        <f t="shared" si="0"/>
        <v>-0.010000000000000009</v>
      </c>
      <c r="G10" s="68">
        <f t="shared" si="1"/>
        <v>-0.00847457627118645</v>
      </c>
      <c r="H10" s="63"/>
      <c r="I10" s="56">
        <f t="shared" si="4"/>
        <v>0</v>
      </c>
      <c r="J10" s="56">
        <f t="shared" si="5"/>
        <v>0</v>
      </c>
      <c r="K10" s="79">
        <f t="shared" si="2"/>
        <v>0</v>
      </c>
      <c r="L10" s="82" t="e">
        <f t="shared" si="3"/>
        <v>#DIV/0!</v>
      </c>
    </row>
    <row r="11" spans="1:12" ht="12.75">
      <c r="A11" s="60">
        <v>49411</v>
      </c>
      <c r="B11" s="22"/>
      <c r="C11" s="87" t="s">
        <v>81</v>
      </c>
      <c r="D11" s="48">
        <v>5.7</v>
      </c>
      <c r="E11" s="100">
        <v>5.71</v>
      </c>
      <c r="F11" s="53">
        <f t="shared" si="0"/>
        <v>0.009999999999999787</v>
      </c>
      <c r="G11" s="50">
        <f t="shared" si="1"/>
        <v>0.0017543859649122432</v>
      </c>
      <c r="H11" s="63"/>
      <c r="I11" s="56">
        <f t="shared" si="4"/>
        <v>0</v>
      </c>
      <c r="J11" s="56">
        <f t="shared" si="5"/>
        <v>0</v>
      </c>
      <c r="K11" s="79">
        <f t="shared" si="2"/>
        <v>0</v>
      </c>
      <c r="L11" s="82" t="e">
        <f t="shared" si="3"/>
        <v>#DIV/0!</v>
      </c>
    </row>
    <row r="12" spans="1:12" ht="12.75">
      <c r="A12" s="60">
        <v>55875</v>
      </c>
      <c r="B12" s="22"/>
      <c r="C12" s="23" t="s">
        <v>50</v>
      </c>
      <c r="D12" s="48">
        <v>21.71</v>
      </c>
      <c r="E12" s="100">
        <v>21.63</v>
      </c>
      <c r="F12" s="67">
        <f t="shared" si="0"/>
        <v>-0.08000000000000185</v>
      </c>
      <c r="G12" s="68">
        <f t="shared" si="1"/>
        <v>-0.0036849378166744287</v>
      </c>
      <c r="H12" s="63"/>
      <c r="I12" s="56">
        <f t="shared" si="4"/>
        <v>0</v>
      </c>
      <c r="J12" s="56">
        <f t="shared" si="5"/>
        <v>0</v>
      </c>
      <c r="K12" s="79">
        <f t="shared" si="2"/>
        <v>0</v>
      </c>
      <c r="L12" s="82" t="e">
        <f t="shared" si="3"/>
        <v>#DIV/0!</v>
      </c>
    </row>
    <row r="13" spans="1:12" ht="12.75">
      <c r="A13" s="12">
        <v>55876</v>
      </c>
      <c r="B13" s="2"/>
      <c r="C13" s="13" t="s">
        <v>49</v>
      </c>
      <c r="D13" s="48">
        <v>2.92</v>
      </c>
      <c r="E13" s="100">
        <v>2.85</v>
      </c>
      <c r="F13" s="67">
        <f t="shared" si="0"/>
        <v>-0.06999999999999984</v>
      </c>
      <c r="G13" s="68">
        <f t="shared" si="1"/>
        <v>-0.023972602739725974</v>
      </c>
      <c r="H13" s="63"/>
      <c r="I13" s="56">
        <f>D13*34.023*H13</f>
        <v>0</v>
      </c>
      <c r="J13" s="56">
        <f t="shared" si="5"/>
        <v>0</v>
      </c>
      <c r="K13" s="79">
        <f>+J13-I13</f>
        <v>0</v>
      </c>
      <c r="L13" s="82" t="e">
        <f t="shared" si="3"/>
        <v>#DIV/0!</v>
      </c>
    </row>
    <row r="14" spans="1:12" ht="12.75">
      <c r="A14" s="88">
        <v>55920</v>
      </c>
      <c r="B14" s="22"/>
      <c r="C14" s="23" t="s">
        <v>69</v>
      </c>
      <c r="D14" s="48">
        <v>12.77</v>
      </c>
      <c r="E14" s="100">
        <v>12.74</v>
      </c>
      <c r="F14" s="67">
        <f t="shared" si="0"/>
        <v>-0.02999999999999936</v>
      </c>
      <c r="G14" s="68">
        <f t="shared" si="1"/>
        <v>-0.0023492560689114613</v>
      </c>
      <c r="H14" s="63"/>
      <c r="I14" s="56">
        <f t="shared" si="4"/>
        <v>0</v>
      </c>
      <c r="J14" s="56">
        <f t="shared" si="5"/>
        <v>0</v>
      </c>
      <c r="K14" s="79">
        <f t="shared" si="2"/>
        <v>0</v>
      </c>
      <c r="L14" s="82" t="e">
        <f t="shared" si="3"/>
        <v>#DIV/0!</v>
      </c>
    </row>
    <row r="15" spans="1:12" ht="12.75">
      <c r="A15" s="60">
        <v>57155</v>
      </c>
      <c r="B15" s="60"/>
      <c r="C15" s="86" t="s">
        <v>15</v>
      </c>
      <c r="D15" s="48">
        <v>8.24</v>
      </c>
      <c r="E15" s="100">
        <v>8.21</v>
      </c>
      <c r="F15" s="67">
        <f t="shared" si="0"/>
        <v>-0.02999999999999936</v>
      </c>
      <c r="G15" s="68">
        <f t="shared" si="1"/>
        <v>-0.0036407766990290487</v>
      </c>
      <c r="H15" s="63"/>
      <c r="I15" s="56">
        <f t="shared" si="4"/>
        <v>0</v>
      </c>
      <c r="J15" s="56">
        <f t="shared" si="5"/>
        <v>0</v>
      </c>
      <c r="K15" s="79">
        <f t="shared" si="2"/>
        <v>0</v>
      </c>
      <c r="L15" s="82" t="e">
        <f t="shared" si="3"/>
        <v>#DIV/0!</v>
      </c>
    </row>
    <row r="16" spans="1:12" ht="12.75">
      <c r="A16" s="60">
        <v>57156</v>
      </c>
      <c r="B16" s="60"/>
      <c r="C16" s="86" t="s">
        <v>72</v>
      </c>
      <c r="D16" s="48">
        <v>4.16</v>
      </c>
      <c r="E16" s="100">
        <v>4.16</v>
      </c>
      <c r="F16" s="53">
        <f t="shared" si="0"/>
        <v>0</v>
      </c>
      <c r="G16" s="50">
        <f t="shared" si="1"/>
        <v>0</v>
      </c>
      <c r="H16" s="63"/>
      <c r="I16" s="56">
        <f t="shared" si="4"/>
        <v>0</v>
      </c>
      <c r="J16" s="56">
        <f t="shared" si="5"/>
        <v>0</v>
      </c>
      <c r="K16" s="79">
        <f t="shared" si="2"/>
        <v>0</v>
      </c>
      <c r="L16" s="82" t="e">
        <f t="shared" si="3"/>
        <v>#DIV/0!</v>
      </c>
    </row>
    <row r="17" spans="1:12" ht="12.75">
      <c r="A17" s="89">
        <v>57410</v>
      </c>
      <c r="B17" s="84"/>
      <c r="C17" s="23" t="s">
        <v>16</v>
      </c>
      <c r="D17" s="48">
        <v>3.13</v>
      </c>
      <c r="E17" s="100">
        <v>3.11</v>
      </c>
      <c r="F17" s="67">
        <f t="shared" si="0"/>
        <v>-0.020000000000000018</v>
      </c>
      <c r="G17" s="68">
        <f t="shared" si="1"/>
        <v>-0.006389776357827482</v>
      </c>
      <c r="H17" s="63"/>
      <c r="I17" s="56">
        <f t="shared" si="4"/>
        <v>0</v>
      </c>
      <c r="J17" s="56">
        <f t="shared" si="5"/>
        <v>0</v>
      </c>
      <c r="K17" s="79">
        <f t="shared" si="2"/>
        <v>0</v>
      </c>
      <c r="L17" s="82" t="e">
        <f t="shared" si="3"/>
        <v>#DIV/0!</v>
      </c>
    </row>
    <row r="18" spans="1:12" ht="12.75">
      <c r="A18" s="12">
        <v>76873</v>
      </c>
      <c r="B18" s="2">
        <v>26</v>
      </c>
      <c r="C18" s="36" t="s">
        <v>17</v>
      </c>
      <c r="D18" s="49">
        <v>2.23</v>
      </c>
      <c r="E18" s="100">
        <v>2.22</v>
      </c>
      <c r="F18" s="67">
        <f t="shared" si="0"/>
        <v>-0.009999999999999787</v>
      </c>
      <c r="G18" s="68">
        <f t="shared" si="1"/>
        <v>-0.0044843049327353305</v>
      </c>
      <c r="H18" s="63"/>
      <c r="I18" s="56">
        <f t="shared" si="4"/>
        <v>0</v>
      </c>
      <c r="J18" s="56">
        <f t="shared" si="5"/>
        <v>0</v>
      </c>
      <c r="K18" s="81">
        <f t="shared" si="2"/>
        <v>0</v>
      </c>
      <c r="L18" s="82" t="e">
        <f t="shared" si="3"/>
        <v>#DIV/0!</v>
      </c>
    </row>
    <row r="19" spans="1:12" ht="12.75">
      <c r="A19" s="12">
        <v>76942</v>
      </c>
      <c r="B19" s="2">
        <v>26</v>
      </c>
      <c r="C19" s="13" t="s">
        <v>18</v>
      </c>
      <c r="D19" s="48">
        <v>0.96</v>
      </c>
      <c r="E19" s="100">
        <v>0.95</v>
      </c>
      <c r="F19" s="67">
        <f t="shared" si="0"/>
        <v>-0.010000000000000009</v>
      </c>
      <c r="G19" s="68">
        <f t="shared" si="1"/>
        <v>-0.010416666666666676</v>
      </c>
      <c r="H19" s="63"/>
      <c r="I19" s="56">
        <f t="shared" si="4"/>
        <v>0</v>
      </c>
      <c r="J19" s="56">
        <f t="shared" si="5"/>
        <v>0</v>
      </c>
      <c r="K19" s="79">
        <f t="shared" si="2"/>
        <v>0</v>
      </c>
      <c r="L19" s="82" t="e">
        <f t="shared" si="3"/>
        <v>#DIV/0!</v>
      </c>
    </row>
    <row r="20" spans="1:12" ht="12.75">
      <c r="A20" s="60">
        <v>76950</v>
      </c>
      <c r="B20" s="22">
        <v>26</v>
      </c>
      <c r="C20" s="90" t="s">
        <v>19</v>
      </c>
      <c r="D20" s="48">
        <v>0.84</v>
      </c>
      <c r="E20" s="100">
        <v>0.84</v>
      </c>
      <c r="F20" s="53">
        <f t="shared" si="0"/>
        <v>0</v>
      </c>
      <c r="G20" s="50">
        <f t="shared" si="1"/>
        <v>0</v>
      </c>
      <c r="H20" s="63"/>
      <c r="I20" s="56">
        <f t="shared" si="4"/>
        <v>0</v>
      </c>
      <c r="J20" s="56">
        <f t="shared" si="5"/>
        <v>0</v>
      </c>
      <c r="K20" s="79">
        <f t="shared" si="2"/>
        <v>0</v>
      </c>
      <c r="L20" s="82" t="e">
        <f t="shared" si="3"/>
        <v>#DIV/0!</v>
      </c>
    </row>
    <row r="21" spans="1:12" ht="12.75">
      <c r="A21" s="60">
        <v>76965</v>
      </c>
      <c r="B21" s="22">
        <v>26</v>
      </c>
      <c r="C21" s="90" t="s">
        <v>19</v>
      </c>
      <c r="D21" s="48">
        <v>1.92</v>
      </c>
      <c r="E21" s="100">
        <v>1.91</v>
      </c>
      <c r="F21" s="67">
        <f t="shared" si="0"/>
        <v>-0.010000000000000009</v>
      </c>
      <c r="G21" s="68">
        <f t="shared" si="1"/>
        <v>-0.005208333333333338</v>
      </c>
      <c r="H21" s="63"/>
      <c r="I21" s="56">
        <f t="shared" si="4"/>
        <v>0</v>
      </c>
      <c r="J21" s="56">
        <f t="shared" si="5"/>
        <v>0</v>
      </c>
      <c r="K21" s="79">
        <f t="shared" si="2"/>
        <v>0</v>
      </c>
      <c r="L21" s="82" t="e">
        <f t="shared" si="3"/>
        <v>#DIV/0!</v>
      </c>
    </row>
    <row r="22" spans="1:12" ht="12.75">
      <c r="A22" s="18">
        <v>77014</v>
      </c>
      <c r="B22" s="2">
        <v>26</v>
      </c>
      <c r="C22" s="18" t="s">
        <v>67</v>
      </c>
      <c r="D22" s="48">
        <v>1.23</v>
      </c>
      <c r="E22" s="100">
        <v>1.23</v>
      </c>
      <c r="F22" s="53">
        <f t="shared" si="0"/>
        <v>0</v>
      </c>
      <c r="G22" s="50">
        <f t="shared" si="1"/>
        <v>0</v>
      </c>
      <c r="H22" s="63"/>
      <c r="I22" s="56">
        <f>D22*34.023*H22</f>
        <v>0</v>
      </c>
      <c r="J22" s="56">
        <f t="shared" si="5"/>
        <v>0</v>
      </c>
      <c r="K22" s="79">
        <f t="shared" si="2"/>
        <v>0</v>
      </c>
      <c r="L22" s="82" t="e">
        <f t="shared" si="3"/>
        <v>#DIV/0!</v>
      </c>
    </row>
    <row r="23" spans="1:12" ht="12.75">
      <c r="A23" s="12">
        <v>77261</v>
      </c>
      <c r="B23" s="2"/>
      <c r="C23" s="17" t="s">
        <v>20</v>
      </c>
      <c r="D23" s="48">
        <v>2.1</v>
      </c>
      <c r="E23" s="99">
        <v>2.1</v>
      </c>
      <c r="F23" s="53">
        <f t="shared" si="0"/>
        <v>0</v>
      </c>
      <c r="G23" s="50">
        <f t="shared" si="1"/>
        <v>0</v>
      </c>
      <c r="H23" s="63"/>
      <c r="I23" s="56">
        <f t="shared" si="4"/>
        <v>0</v>
      </c>
      <c r="J23" s="56">
        <f t="shared" si="5"/>
        <v>0</v>
      </c>
      <c r="K23" s="79">
        <f t="shared" si="2"/>
        <v>0</v>
      </c>
      <c r="L23" s="82" t="e">
        <f t="shared" si="3"/>
        <v>#DIV/0!</v>
      </c>
    </row>
    <row r="24" spans="1:12" ht="12.75">
      <c r="A24" s="12">
        <v>77262</v>
      </c>
      <c r="B24" s="2"/>
      <c r="C24" s="17" t="s">
        <v>20</v>
      </c>
      <c r="D24" s="48">
        <v>3.15</v>
      </c>
      <c r="E24" s="100">
        <v>3.15</v>
      </c>
      <c r="F24" s="53">
        <f t="shared" si="0"/>
        <v>0</v>
      </c>
      <c r="G24" s="50">
        <f t="shared" si="1"/>
        <v>0</v>
      </c>
      <c r="H24" s="63"/>
      <c r="I24" s="56">
        <f t="shared" si="4"/>
        <v>0</v>
      </c>
      <c r="J24" s="56">
        <f t="shared" si="5"/>
        <v>0</v>
      </c>
      <c r="K24" s="79">
        <f t="shared" si="2"/>
        <v>0</v>
      </c>
      <c r="L24" s="82" t="e">
        <f t="shared" si="3"/>
        <v>#DIV/0!</v>
      </c>
    </row>
    <row r="25" spans="1:12" ht="12.75">
      <c r="A25" s="12">
        <v>77263</v>
      </c>
      <c r="B25" s="12"/>
      <c r="C25" s="39" t="s">
        <v>20</v>
      </c>
      <c r="D25" s="48">
        <v>4.67</v>
      </c>
      <c r="E25" s="100">
        <v>4.65</v>
      </c>
      <c r="F25" s="67">
        <f t="shared" si="0"/>
        <v>-0.019999999999999574</v>
      </c>
      <c r="G25" s="68">
        <f t="shared" si="1"/>
        <v>-0.004282655246252586</v>
      </c>
      <c r="H25" s="63"/>
      <c r="I25" s="56">
        <f t="shared" si="4"/>
        <v>0</v>
      </c>
      <c r="J25" s="56">
        <f t="shared" si="5"/>
        <v>0</v>
      </c>
      <c r="K25" s="79">
        <f t="shared" si="2"/>
        <v>0</v>
      </c>
      <c r="L25" s="82" t="e">
        <f t="shared" si="3"/>
        <v>#DIV/0!</v>
      </c>
    </row>
    <row r="26" spans="1:12" ht="12.75">
      <c r="A26" s="12">
        <v>77280</v>
      </c>
      <c r="B26" s="12">
        <v>26</v>
      </c>
      <c r="C26" s="39" t="s">
        <v>21</v>
      </c>
      <c r="D26" s="48">
        <v>1.01</v>
      </c>
      <c r="E26" s="100">
        <v>1.01</v>
      </c>
      <c r="F26" s="53">
        <f t="shared" si="0"/>
        <v>0</v>
      </c>
      <c r="G26" s="50">
        <f t="shared" si="1"/>
        <v>0</v>
      </c>
      <c r="H26" s="63"/>
      <c r="I26" s="56">
        <f t="shared" si="4"/>
        <v>0</v>
      </c>
      <c r="J26" s="56">
        <f t="shared" si="5"/>
        <v>0</v>
      </c>
      <c r="K26" s="79">
        <f t="shared" si="2"/>
        <v>0</v>
      </c>
      <c r="L26" s="82" t="e">
        <f t="shared" si="3"/>
        <v>#DIV/0!</v>
      </c>
    </row>
    <row r="27" spans="1:12" ht="12.75">
      <c r="A27" s="12">
        <v>77285</v>
      </c>
      <c r="B27" s="12">
        <v>26</v>
      </c>
      <c r="C27" s="39" t="s">
        <v>21</v>
      </c>
      <c r="D27" s="48">
        <v>1.52</v>
      </c>
      <c r="E27" s="100">
        <v>1.52</v>
      </c>
      <c r="F27" s="53">
        <f t="shared" si="0"/>
        <v>0</v>
      </c>
      <c r="G27" s="50">
        <f t="shared" si="1"/>
        <v>0</v>
      </c>
      <c r="H27" s="63"/>
      <c r="I27" s="56">
        <f t="shared" si="4"/>
        <v>0</v>
      </c>
      <c r="J27" s="56">
        <f t="shared" si="5"/>
        <v>0</v>
      </c>
      <c r="K27" s="79">
        <f t="shared" si="2"/>
        <v>0</v>
      </c>
      <c r="L27" s="82" t="e">
        <f t="shared" si="3"/>
        <v>#DIV/0!</v>
      </c>
    </row>
    <row r="28" spans="1:12" ht="12.75">
      <c r="A28" s="12">
        <v>77290</v>
      </c>
      <c r="B28" s="12">
        <v>26</v>
      </c>
      <c r="C28" s="39" t="s">
        <v>21</v>
      </c>
      <c r="D28" s="48">
        <v>2.26</v>
      </c>
      <c r="E28" s="100">
        <v>2.26</v>
      </c>
      <c r="F28" s="53">
        <f t="shared" si="0"/>
        <v>0</v>
      </c>
      <c r="G28" s="50">
        <f t="shared" si="1"/>
        <v>0</v>
      </c>
      <c r="H28" s="63"/>
      <c r="I28" s="56">
        <f t="shared" si="4"/>
        <v>0</v>
      </c>
      <c r="J28" s="56">
        <f t="shared" si="5"/>
        <v>0</v>
      </c>
      <c r="K28" s="79">
        <f t="shared" si="2"/>
        <v>0</v>
      </c>
      <c r="L28" s="82" t="e">
        <f t="shared" si="3"/>
        <v>#DIV/0!</v>
      </c>
    </row>
    <row r="29" spans="1:12" ht="12.75">
      <c r="A29" s="12">
        <v>77295</v>
      </c>
      <c r="B29" s="12">
        <v>26</v>
      </c>
      <c r="C29" s="39" t="s">
        <v>21</v>
      </c>
      <c r="D29" s="48">
        <v>6.64</v>
      </c>
      <c r="E29" s="100">
        <v>6.22</v>
      </c>
      <c r="F29" s="67">
        <f t="shared" si="0"/>
        <v>-0.41999999999999993</v>
      </c>
      <c r="G29" s="68">
        <f t="shared" si="1"/>
        <v>-0.06325301204819277</v>
      </c>
      <c r="H29" s="63"/>
      <c r="I29" s="56">
        <f t="shared" si="4"/>
        <v>0</v>
      </c>
      <c r="J29" s="56">
        <f t="shared" si="5"/>
        <v>0</v>
      </c>
      <c r="K29" s="79">
        <f t="shared" si="2"/>
        <v>0</v>
      </c>
      <c r="L29" s="82" t="e">
        <f t="shared" si="3"/>
        <v>#DIV/0!</v>
      </c>
    </row>
    <row r="30" spans="1:12" ht="12.75">
      <c r="A30" s="12">
        <v>77300</v>
      </c>
      <c r="B30" s="12">
        <v>26</v>
      </c>
      <c r="C30" s="39" t="s">
        <v>22</v>
      </c>
      <c r="D30" s="48">
        <v>0.9</v>
      </c>
      <c r="E30" s="99">
        <v>0.9</v>
      </c>
      <c r="F30" s="53">
        <f t="shared" si="0"/>
        <v>0</v>
      </c>
      <c r="G30" s="50">
        <f t="shared" si="1"/>
        <v>0</v>
      </c>
      <c r="H30" s="63"/>
      <c r="I30" s="56">
        <f t="shared" si="4"/>
        <v>0</v>
      </c>
      <c r="J30" s="56">
        <f t="shared" si="5"/>
        <v>0</v>
      </c>
      <c r="K30" s="79">
        <f t="shared" si="2"/>
        <v>0</v>
      </c>
      <c r="L30" s="82" t="e">
        <f t="shared" si="3"/>
        <v>#DIV/0!</v>
      </c>
    </row>
    <row r="31" spans="1:12" ht="12.75">
      <c r="A31" s="12">
        <v>77301</v>
      </c>
      <c r="B31" s="12">
        <v>26</v>
      </c>
      <c r="C31" s="39" t="s">
        <v>23</v>
      </c>
      <c r="D31" s="48">
        <v>11.63</v>
      </c>
      <c r="E31" s="99">
        <v>11.58</v>
      </c>
      <c r="F31" s="67">
        <f t="shared" si="0"/>
        <v>-0.05000000000000071</v>
      </c>
      <c r="G31" s="68">
        <f t="shared" si="1"/>
        <v>-0.004299226139294988</v>
      </c>
      <c r="H31" s="63"/>
      <c r="I31" s="56">
        <f t="shared" si="4"/>
        <v>0</v>
      </c>
      <c r="J31" s="56">
        <f t="shared" si="5"/>
        <v>0</v>
      </c>
      <c r="K31" s="79">
        <f t="shared" si="2"/>
        <v>0</v>
      </c>
      <c r="L31" s="82" t="e">
        <f t="shared" si="3"/>
        <v>#DIV/0!</v>
      </c>
    </row>
    <row r="32" spans="1:12" ht="12.75">
      <c r="A32" s="12">
        <v>77305</v>
      </c>
      <c r="B32" s="12">
        <v>26</v>
      </c>
      <c r="C32" s="39" t="s">
        <v>24</v>
      </c>
      <c r="D32" s="48">
        <v>1.01</v>
      </c>
      <c r="E32" s="99">
        <v>1.01</v>
      </c>
      <c r="F32" s="53">
        <f t="shared" si="0"/>
        <v>0</v>
      </c>
      <c r="G32" s="50">
        <f t="shared" si="1"/>
        <v>0</v>
      </c>
      <c r="H32" s="63"/>
      <c r="I32" s="56">
        <f t="shared" si="4"/>
        <v>0</v>
      </c>
      <c r="J32" s="56">
        <f t="shared" si="5"/>
        <v>0</v>
      </c>
      <c r="K32" s="79">
        <f t="shared" si="2"/>
        <v>0</v>
      </c>
      <c r="L32" s="82" t="e">
        <f t="shared" si="3"/>
        <v>#DIV/0!</v>
      </c>
    </row>
    <row r="33" spans="1:12" ht="12.75">
      <c r="A33" s="12">
        <v>77310</v>
      </c>
      <c r="B33" s="12">
        <v>26</v>
      </c>
      <c r="C33" s="39" t="s">
        <v>25</v>
      </c>
      <c r="D33" s="48">
        <v>1.52</v>
      </c>
      <c r="E33" s="99">
        <v>1.52</v>
      </c>
      <c r="F33" s="53">
        <f t="shared" si="0"/>
        <v>0</v>
      </c>
      <c r="G33" s="50">
        <f t="shared" si="1"/>
        <v>0</v>
      </c>
      <c r="H33" s="63"/>
      <c r="I33" s="56">
        <f t="shared" si="4"/>
        <v>0</v>
      </c>
      <c r="J33" s="56">
        <f t="shared" si="5"/>
        <v>0</v>
      </c>
      <c r="K33" s="79">
        <f t="shared" si="2"/>
        <v>0</v>
      </c>
      <c r="L33" s="82" t="e">
        <f t="shared" si="3"/>
        <v>#DIV/0!</v>
      </c>
    </row>
    <row r="34" spans="1:12" ht="12.75">
      <c r="A34" s="12">
        <v>77315</v>
      </c>
      <c r="B34" s="12">
        <v>26</v>
      </c>
      <c r="C34" s="39" t="s">
        <v>26</v>
      </c>
      <c r="D34" s="48">
        <v>2.26</v>
      </c>
      <c r="E34" s="99">
        <v>2.26</v>
      </c>
      <c r="F34" s="53">
        <f t="shared" si="0"/>
        <v>0</v>
      </c>
      <c r="G34" s="50">
        <f t="shared" si="1"/>
        <v>0</v>
      </c>
      <c r="H34" s="63"/>
      <c r="I34" s="56">
        <f t="shared" si="4"/>
        <v>0</v>
      </c>
      <c r="J34" s="56">
        <f t="shared" si="5"/>
        <v>0</v>
      </c>
      <c r="K34" s="79">
        <f t="shared" si="2"/>
        <v>0</v>
      </c>
      <c r="L34" s="82" t="e">
        <f t="shared" si="3"/>
        <v>#DIV/0!</v>
      </c>
    </row>
    <row r="35" spans="1:12" ht="12.75">
      <c r="A35" s="12">
        <v>77321</v>
      </c>
      <c r="B35" s="12">
        <v>26</v>
      </c>
      <c r="C35" s="39" t="s">
        <v>27</v>
      </c>
      <c r="D35" s="48">
        <v>1.37</v>
      </c>
      <c r="E35" s="99">
        <v>1.37</v>
      </c>
      <c r="F35" s="53">
        <f t="shared" si="0"/>
        <v>0</v>
      </c>
      <c r="G35" s="50">
        <f t="shared" si="1"/>
        <v>0</v>
      </c>
      <c r="H35" s="63"/>
      <c r="I35" s="56">
        <f t="shared" si="4"/>
        <v>0</v>
      </c>
      <c r="J35" s="56">
        <f t="shared" si="5"/>
        <v>0</v>
      </c>
      <c r="K35" s="79">
        <f t="shared" si="2"/>
        <v>0</v>
      </c>
      <c r="L35" s="82" t="e">
        <f t="shared" si="3"/>
        <v>#DIV/0!</v>
      </c>
    </row>
    <row r="36" spans="1:12" ht="12.75">
      <c r="A36" s="12">
        <v>77326</v>
      </c>
      <c r="B36" s="12">
        <v>26</v>
      </c>
      <c r="C36" s="39" t="s">
        <v>28</v>
      </c>
      <c r="D36" s="48">
        <v>1.35</v>
      </c>
      <c r="E36" s="99">
        <v>1.34</v>
      </c>
      <c r="F36" s="67">
        <f t="shared" si="0"/>
        <v>-0.010000000000000009</v>
      </c>
      <c r="G36" s="68">
        <f t="shared" si="1"/>
        <v>-0.007407407407407414</v>
      </c>
      <c r="H36" s="63"/>
      <c r="I36" s="56">
        <f t="shared" si="4"/>
        <v>0</v>
      </c>
      <c r="J36" s="56">
        <f t="shared" si="5"/>
        <v>0</v>
      </c>
      <c r="K36" s="79">
        <f t="shared" si="2"/>
        <v>0</v>
      </c>
      <c r="L36" s="82" t="e">
        <f t="shared" si="3"/>
        <v>#DIV/0!</v>
      </c>
    </row>
    <row r="37" spans="1:12" ht="12.75">
      <c r="A37" s="12">
        <v>77327</v>
      </c>
      <c r="B37" s="12">
        <v>26</v>
      </c>
      <c r="C37" s="39" t="s">
        <v>29</v>
      </c>
      <c r="D37" s="48">
        <v>2.02</v>
      </c>
      <c r="E37" s="99">
        <v>2.02</v>
      </c>
      <c r="F37" s="53">
        <f t="shared" si="0"/>
        <v>0</v>
      </c>
      <c r="G37" s="50">
        <f t="shared" si="1"/>
        <v>0</v>
      </c>
      <c r="H37" s="63"/>
      <c r="I37" s="56">
        <f t="shared" si="4"/>
        <v>0</v>
      </c>
      <c r="J37" s="56">
        <f t="shared" si="5"/>
        <v>0</v>
      </c>
      <c r="K37" s="79">
        <f t="shared" si="2"/>
        <v>0</v>
      </c>
      <c r="L37" s="82" t="e">
        <f t="shared" si="3"/>
        <v>#DIV/0!</v>
      </c>
    </row>
    <row r="38" spans="1:12" ht="12.75">
      <c r="A38" s="12">
        <v>77328</v>
      </c>
      <c r="B38" s="12">
        <v>26</v>
      </c>
      <c r="C38" s="39" t="s">
        <v>30</v>
      </c>
      <c r="D38" s="48">
        <v>3.03</v>
      </c>
      <c r="E38" s="99">
        <v>3.03</v>
      </c>
      <c r="F38" s="53">
        <f t="shared" si="0"/>
        <v>0</v>
      </c>
      <c r="G38" s="50">
        <f t="shared" si="1"/>
        <v>0</v>
      </c>
      <c r="H38" s="63"/>
      <c r="I38" s="56">
        <f t="shared" si="4"/>
        <v>0</v>
      </c>
      <c r="J38" s="56">
        <f t="shared" si="5"/>
        <v>0</v>
      </c>
      <c r="K38" s="79">
        <f t="shared" si="2"/>
        <v>0</v>
      </c>
      <c r="L38" s="82" t="e">
        <f t="shared" si="3"/>
        <v>#DIV/0!</v>
      </c>
    </row>
    <row r="39" spans="1:12" ht="12.75">
      <c r="A39" s="12">
        <v>77331</v>
      </c>
      <c r="B39" s="12">
        <v>26</v>
      </c>
      <c r="C39" s="39" t="s">
        <v>31</v>
      </c>
      <c r="D39" s="48">
        <v>1.26</v>
      </c>
      <c r="E39" s="99">
        <v>1.26</v>
      </c>
      <c r="F39" s="53">
        <f t="shared" si="0"/>
        <v>0</v>
      </c>
      <c r="G39" s="50">
        <f t="shared" si="1"/>
        <v>0</v>
      </c>
      <c r="H39" s="63"/>
      <c r="I39" s="56">
        <f t="shared" si="4"/>
        <v>0</v>
      </c>
      <c r="J39" s="56">
        <f t="shared" si="5"/>
        <v>0</v>
      </c>
      <c r="K39" s="79">
        <f t="shared" si="2"/>
        <v>0</v>
      </c>
      <c r="L39" s="82" t="e">
        <f t="shared" si="3"/>
        <v>#DIV/0!</v>
      </c>
    </row>
    <row r="40" spans="1:12" ht="12.75">
      <c r="A40" s="12">
        <v>77332</v>
      </c>
      <c r="B40" s="12">
        <v>26</v>
      </c>
      <c r="C40" s="39" t="s">
        <v>32</v>
      </c>
      <c r="D40" s="48">
        <v>0.79</v>
      </c>
      <c r="E40" s="99">
        <v>0.79</v>
      </c>
      <c r="F40" s="53">
        <f t="shared" si="0"/>
        <v>0</v>
      </c>
      <c r="G40" s="50">
        <f t="shared" si="1"/>
        <v>0</v>
      </c>
      <c r="H40" s="63"/>
      <c r="I40" s="56">
        <f t="shared" si="4"/>
        <v>0</v>
      </c>
      <c r="J40" s="56">
        <f t="shared" si="5"/>
        <v>0</v>
      </c>
      <c r="K40" s="79">
        <f t="shared" si="2"/>
        <v>0</v>
      </c>
      <c r="L40" s="82" t="e">
        <f t="shared" si="3"/>
        <v>#DIV/0!</v>
      </c>
    </row>
    <row r="41" spans="1:12" ht="12.75">
      <c r="A41" s="12">
        <v>77333</v>
      </c>
      <c r="B41" s="12">
        <v>26</v>
      </c>
      <c r="C41" s="39" t="s">
        <v>32</v>
      </c>
      <c r="D41" s="48">
        <v>1.22</v>
      </c>
      <c r="E41" s="99">
        <v>1.22</v>
      </c>
      <c r="F41" s="53">
        <f t="shared" si="0"/>
        <v>0</v>
      </c>
      <c r="G41" s="50">
        <f t="shared" si="1"/>
        <v>0</v>
      </c>
      <c r="H41" s="63"/>
      <c r="I41" s="56">
        <f t="shared" si="4"/>
        <v>0</v>
      </c>
      <c r="J41" s="56">
        <f t="shared" si="5"/>
        <v>0</v>
      </c>
      <c r="K41" s="79">
        <f t="shared" si="2"/>
        <v>0</v>
      </c>
      <c r="L41" s="82" t="e">
        <f t="shared" si="3"/>
        <v>#DIV/0!</v>
      </c>
    </row>
    <row r="42" spans="1:12" ht="12.75">
      <c r="A42" s="12">
        <v>77334</v>
      </c>
      <c r="B42" s="12">
        <v>26</v>
      </c>
      <c r="C42" s="39" t="s">
        <v>32</v>
      </c>
      <c r="D42" s="48">
        <v>1.79</v>
      </c>
      <c r="E42" s="99">
        <v>1.79</v>
      </c>
      <c r="F42" s="53">
        <f t="shared" si="0"/>
        <v>0</v>
      </c>
      <c r="G42" s="50">
        <f t="shared" si="1"/>
        <v>0</v>
      </c>
      <c r="H42" s="63"/>
      <c r="I42" s="56">
        <f t="shared" si="4"/>
        <v>0</v>
      </c>
      <c r="J42" s="56">
        <f t="shared" si="5"/>
        <v>0</v>
      </c>
      <c r="K42" s="79">
        <f t="shared" si="2"/>
        <v>0</v>
      </c>
      <c r="L42" s="82" t="e">
        <f t="shared" si="3"/>
        <v>#DIV/0!</v>
      </c>
    </row>
    <row r="43" spans="1:12" ht="12.75">
      <c r="A43" s="12">
        <v>77338</v>
      </c>
      <c r="B43" s="12">
        <v>26</v>
      </c>
      <c r="C43" s="12" t="s">
        <v>68</v>
      </c>
      <c r="D43" s="48">
        <v>6.25</v>
      </c>
      <c r="E43" s="99">
        <v>6.23</v>
      </c>
      <c r="F43" s="67">
        <f t="shared" si="0"/>
        <v>-0.019999999999999574</v>
      </c>
      <c r="G43" s="68">
        <f t="shared" si="1"/>
        <v>-0.0031999999999999316</v>
      </c>
      <c r="H43" s="63"/>
      <c r="I43" s="56">
        <f t="shared" si="4"/>
        <v>0</v>
      </c>
      <c r="J43" s="56">
        <f t="shared" si="5"/>
        <v>0</v>
      </c>
      <c r="K43" s="79">
        <f t="shared" si="2"/>
        <v>0</v>
      </c>
      <c r="L43" s="82" t="e">
        <f t="shared" si="3"/>
        <v>#DIV/0!</v>
      </c>
    </row>
    <row r="44" spans="1:12" ht="12.75">
      <c r="A44" s="12"/>
      <c r="B44" s="12"/>
      <c r="C44" s="12"/>
      <c r="D44" s="72"/>
      <c r="E44" s="73"/>
      <c r="F44" s="77"/>
      <c r="G44" s="78"/>
      <c r="H44" s="74"/>
      <c r="I44" s="75"/>
      <c r="J44" s="75"/>
      <c r="K44" s="75"/>
      <c r="L44" s="12"/>
    </row>
    <row r="45" spans="1:12" ht="12.75">
      <c r="A45" s="2"/>
      <c r="B45" s="3"/>
      <c r="C45" s="3"/>
      <c r="D45" s="4"/>
      <c r="E45" s="4"/>
      <c r="F45" s="4" t="s">
        <v>77</v>
      </c>
      <c r="G45" s="4" t="s">
        <v>77</v>
      </c>
      <c r="H45" s="4" t="s">
        <v>78</v>
      </c>
      <c r="I45" s="5" t="s">
        <v>0</v>
      </c>
      <c r="J45" s="5" t="s">
        <v>0</v>
      </c>
      <c r="K45" s="4" t="s">
        <v>77</v>
      </c>
      <c r="L45" s="4" t="s">
        <v>77</v>
      </c>
    </row>
    <row r="46" spans="1:12" ht="12.75">
      <c r="A46" s="3"/>
      <c r="B46" s="3"/>
      <c r="C46" s="3"/>
      <c r="D46" s="4" t="s">
        <v>74</v>
      </c>
      <c r="E46" s="4" t="s">
        <v>76</v>
      </c>
      <c r="F46" s="91" t="s">
        <v>1</v>
      </c>
      <c r="G46" s="91" t="s">
        <v>1</v>
      </c>
      <c r="H46" s="92" t="s">
        <v>2</v>
      </c>
      <c r="I46" s="6" t="s">
        <v>73</v>
      </c>
      <c r="J46" s="7" t="s">
        <v>79</v>
      </c>
      <c r="K46" s="5" t="s">
        <v>3</v>
      </c>
      <c r="L46" s="5" t="s">
        <v>3</v>
      </c>
    </row>
    <row r="47" spans="1:12" ht="12.75">
      <c r="A47" s="8" t="s">
        <v>4</v>
      </c>
      <c r="B47" s="9"/>
      <c r="C47" s="8" t="s">
        <v>5</v>
      </c>
      <c r="D47" s="37" t="s">
        <v>51</v>
      </c>
      <c r="E47" s="37" t="s">
        <v>51</v>
      </c>
      <c r="F47" s="93" t="s">
        <v>6</v>
      </c>
      <c r="G47" s="93" t="s">
        <v>7</v>
      </c>
      <c r="H47" s="94" t="s">
        <v>52</v>
      </c>
      <c r="I47" s="10" t="s">
        <v>8</v>
      </c>
      <c r="J47" s="10" t="s">
        <v>8</v>
      </c>
      <c r="K47" s="11" t="s">
        <v>9</v>
      </c>
      <c r="L47" s="11" t="s">
        <v>85</v>
      </c>
    </row>
    <row r="48" spans="1:12" ht="12.75">
      <c r="A48" s="12">
        <v>77399</v>
      </c>
      <c r="B48" s="12">
        <v>26</v>
      </c>
      <c r="C48" s="66" t="s">
        <v>82</v>
      </c>
      <c r="D48" s="48">
        <v>0</v>
      </c>
      <c r="E48" s="99">
        <v>0</v>
      </c>
      <c r="F48" s="53">
        <f t="shared" si="0"/>
        <v>0</v>
      </c>
      <c r="G48" s="50" t="e">
        <f t="shared" si="1"/>
        <v>#DIV/0!</v>
      </c>
      <c r="H48" s="63"/>
      <c r="I48" s="55">
        <f t="shared" si="4"/>
        <v>0</v>
      </c>
      <c r="J48" s="55">
        <f aca="true" t="shared" si="6" ref="J48:J84">E48*35.8228*H48</f>
        <v>0</v>
      </c>
      <c r="K48" s="80">
        <f t="shared" si="2"/>
        <v>0</v>
      </c>
      <c r="L48" s="82" t="e">
        <f aca="true" t="shared" si="7" ref="L48:L84">K48/I48</f>
        <v>#DIV/0!</v>
      </c>
    </row>
    <row r="49" spans="1:12" ht="12.75">
      <c r="A49" s="12">
        <v>77421</v>
      </c>
      <c r="B49" s="12">
        <v>26</v>
      </c>
      <c r="C49" s="39" t="s">
        <v>33</v>
      </c>
      <c r="D49" s="48">
        <v>0.56</v>
      </c>
      <c r="E49" s="99">
        <v>0.56</v>
      </c>
      <c r="F49" s="53">
        <f t="shared" si="0"/>
        <v>0</v>
      </c>
      <c r="G49" s="50">
        <f t="shared" si="1"/>
        <v>0</v>
      </c>
      <c r="H49" s="63"/>
      <c r="I49" s="97">
        <f t="shared" si="4"/>
        <v>0</v>
      </c>
      <c r="J49" s="56">
        <f t="shared" si="6"/>
        <v>0</v>
      </c>
      <c r="K49" s="79">
        <f t="shared" si="2"/>
        <v>0</v>
      </c>
      <c r="L49" s="82" t="e">
        <f t="shared" si="7"/>
        <v>#DIV/0!</v>
      </c>
    </row>
    <row r="50" spans="1:12" ht="12.75">
      <c r="A50" s="12">
        <v>77427</v>
      </c>
      <c r="B50" s="12"/>
      <c r="C50" s="39" t="s">
        <v>34</v>
      </c>
      <c r="D50" s="48">
        <v>5.24</v>
      </c>
      <c r="E50" s="99">
        <v>5.2</v>
      </c>
      <c r="F50" s="67">
        <f t="shared" si="0"/>
        <v>-0.040000000000000036</v>
      </c>
      <c r="G50" s="68">
        <f t="shared" si="1"/>
        <v>-0.007633587786259549</v>
      </c>
      <c r="H50" s="63"/>
      <c r="I50" s="97">
        <f t="shared" si="4"/>
        <v>0</v>
      </c>
      <c r="J50" s="56">
        <f t="shared" si="6"/>
        <v>0</v>
      </c>
      <c r="K50" s="79">
        <f t="shared" si="2"/>
        <v>0</v>
      </c>
      <c r="L50" s="82" t="e">
        <f t="shared" si="7"/>
        <v>#DIV/0!</v>
      </c>
    </row>
    <row r="51" spans="1:12" ht="12.75">
      <c r="A51" s="12">
        <v>77431</v>
      </c>
      <c r="B51" s="2"/>
      <c r="C51" s="17" t="s">
        <v>35</v>
      </c>
      <c r="D51" s="48">
        <v>2.88</v>
      </c>
      <c r="E51" s="99">
        <v>2.85</v>
      </c>
      <c r="F51" s="67">
        <f t="shared" si="0"/>
        <v>-0.029999999999999805</v>
      </c>
      <c r="G51" s="68">
        <f t="shared" si="1"/>
        <v>-0.010416666666666598</v>
      </c>
      <c r="H51" s="63"/>
      <c r="I51" s="97">
        <f t="shared" si="4"/>
        <v>0</v>
      </c>
      <c r="J51" s="56">
        <f t="shared" si="6"/>
        <v>0</v>
      </c>
      <c r="K51" s="79">
        <f t="shared" si="2"/>
        <v>0</v>
      </c>
      <c r="L51" s="82" t="e">
        <f t="shared" si="7"/>
        <v>#DIV/0!</v>
      </c>
    </row>
    <row r="52" spans="1:12" ht="12.75">
      <c r="A52" s="12">
        <v>77432</v>
      </c>
      <c r="B52" s="2"/>
      <c r="C52" s="17" t="s">
        <v>36</v>
      </c>
      <c r="D52" s="48">
        <v>11.78</v>
      </c>
      <c r="E52" s="99">
        <v>11.71</v>
      </c>
      <c r="F52" s="67">
        <f t="shared" si="0"/>
        <v>-0.06999999999999851</v>
      </c>
      <c r="G52" s="68">
        <f t="shared" si="1"/>
        <v>-0.005942275042444696</v>
      </c>
      <c r="H52" s="63"/>
      <c r="I52" s="97">
        <f t="shared" si="4"/>
        <v>0</v>
      </c>
      <c r="J52" s="56">
        <f t="shared" si="6"/>
        <v>0</v>
      </c>
      <c r="K52" s="79">
        <f aca="true" t="shared" si="8" ref="K52:K59">+J52-I52</f>
        <v>0</v>
      </c>
      <c r="L52" s="82" t="e">
        <f t="shared" si="7"/>
        <v>#DIV/0!</v>
      </c>
    </row>
    <row r="53" spans="1:12" ht="12.75">
      <c r="A53" s="12">
        <v>77435</v>
      </c>
      <c r="B53" s="2"/>
      <c r="C53" s="17" t="s">
        <v>37</v>
      </c>
      <c r="D53" s="48">
        <v>17.78</v>
      </c>
      <c r="E53" s="99">
        <v>17.69</v>
      </c>
      <c r="F53" s="67">
        <f t="shared" si="0"/>
        <v>-0.08999999999999986</v>
      </c>
      <c r="G53" s="68">
        <f t="shared" si="1"/>
        <v>-0.005061867266591667</v>
      </c>
      <c r="H53" s="63"/>
      <c r="I53" s="97">
        <f t="shared" si="4"/>
        <v>0</v>
      </c>
      <c r="J53" s="56">
        <f t="shared" si="6"/>
        <v>0</v>
      </c>
      <c r="K53" s="79">
        <f t="shared" si="8"/>
        <v>0</v>
      </c>
      <c r="L53" s="82" t="e">
        <f t="shared" si="7"/>
        <v>#DIV/0!</v>
      </c>
    </row>
    <row r="54" spans="1:12" ht="12.75">
      <c r="A54" s="12">
        <v>77469</v>
      </c>
      <c r="B54" s="2"/>
      <c r="C54" s="39" t="s">
        <v>93</v>
      </c>
      <c r="D54" s="48">
        <v>8.84</v>
      </c>
      <c r="E54" s="99">
        <v>8.75</v>
      </c>
      <c r="F54" s="67">
        <f t="shared" si="0"/>
        <v>-0.08999999999999986</v>
      </c>
      <c r="G54" s="68">
        <f t="shared" si="1"/>
        <v>-0.010180995475113107</v>
      </c>
      <c r="H54" s="63"/>
      <c r="I54" s="97">
        <f t="shared" si="4"/>
        <v>0</v>
      </c>
      <c r="J54" s="56">
        <f t="shared" si="6"/>
        <v>0</v>
      </c>
      <c r="K54" s="79">
        <f t="shared" si="8"/>
        <v>0</v>
      </c>
      <c r="L54" s="82" t="e">
        <f t="shared" si="7"/>
        <v>#DIV/0!</v>
      </c>
    </row>
    <row r="55" spans="1:12" ht="12.75">
      <c r="A55" s="12">
        <v>77470</v>
      </c>
      <c r="B55" s="2">
        <v>26</v>
      </c>
      <c r="C55" s="17" t="s">
        <v>38</v>
      </c>
      <c r="D55" s="48">
        <v>3.04</v>
      </c>
      <c r="E55" s="99">
        <v>3.03</v>
      </c>
      <c r="F55" s="67">
        <f t="shared" si="0"/>
        <v>-0.010000000000000231</v>
      </c>
      <c r="G55" s="68">
        <f t="shared" si="1"/>
        <v>-0.003289473684210602</v>
      </c>
      <c r="H55" s="63"/>
      <c r="I55" s="97">
        <f t="shared" si="4"/>
        <v>0</v>
      </c>
      <c r="J55" s="56">
        <f t="shared" si="6"/>
        <v>0</v>
      </c>
      <c r="K55" s="79">
        <f t="shared" si="8"/>
        <v>0</v>
      </c>
      <c r="L55" s="82" t="e">
        <f t="shared" si="7"/>
        <v>#DIV/0!</v>
      </c>
    </row>
    <row r="56" spans="1:12" ht="12.75">
      <c r="A56" s="12">
        <v>77600</v>
      </c>
      <c r="B56" s="2">
        <v>26</v>
      </c>
      <c r="C56" s="17" t="s">
        <v>39</v>
      </c>
      <c r="D56" s="48">
        <v>2.26</v>
      </c>
      <c r="E56" s="99">
        <v>2.26</v>
      </c>
      <c r="F56" s="53">
        <f t="shared" si="0"/>
        <v>0</v>
      </c>
      <c r="G56" s="50">
        <f t="shared" si="1"/>
        <v>0</v>
      </c>
      <c r="H56" s="63"/>
      <c r="I56" s="97">
        <f t="shared" si="4"/>
        <v>0</v>
      </c>
      <c r="J56" s="56">
        <f t="shared" si="6"/>
        <v>0</v>
      </c>
      <c r="K56" s="79">
        <f t="shared" si="8"/>
        <v>0</v>
      </c>
      <c r="L56" s="82" t="e">
        <f t="shared" si="7"/>
        <v>#DIV/0!</v>
      </c>
    </row>
    <row r="57" spans="1:12" ht="12.75">
      <c r="A57" s="12">
        <v>77605</v>
      </c>
      <c r="B57" s="2">
        <v>26</v>
      </c>
      <c r="C57" s="17" t="s">
        <v>39</v>
      </c>
      <c r="D57" s="48">
        <v>3.3</v>
      </c>
      <c r="E57" s="99">
        <v>3.27</v>
      </c>
      <c r="F57" s="67">
        <f>+E57-D57</f>
        <v>-0.029999999999999805</v>
      </c>
      <c r="G57" s="68">
        <f>F57/D57</f>
        <v>-0.009090909090909031</v>
      </c>
      <c r="H57" s="63"/>
      <c r="I57" s="97">
        <f>D57*34.023*H57</f>
        <v>0</v>
      </c>
      <c r="J57" s="56">
        <f t="shared" si="6"/>
        <v>0</v>
      </c>
      <c r="K57" s="95">
        <f t="shared" si="8"/>
        <v>0</v>
      </c>
      <c r="L57" s="82" t="e">
        <f t="shared" si="7"/>
        <v>#DIV/0!</v>
      </c>
    </row>
    <row r="58" spans="1:12" ht="12.75">
      <c r="A58" s="12">
        <v>77610</v>
      </c>
      <c r="B58" s="2">
        <v>26</v>
      </c>
      <c r="C58" s="19" t="s">
        <v>39</v>
      </c>
      <c r="D58" s="48">
        <v>2.25</v>
      </c>
      <c r="E58" s="99">
        <v>2.2</v>
      </c>
      <c r="F58" s="67">
        <f>+E58-D58</f>
        <v>-0.04999999999999982</v>
      </c>
      <c r="G58" s="68">
        <f>F58/D58</f>
        <v>-0.022222222222222143</v>
      </c>
      <c r="H58" s="63"/>
      <c r="I58" s="110">
        <f>D58*34.023*H58</f>
        <v>0</v>
      </c>
      <c r="J58" s="56">
        <f t="shared" si="6"/>
        <v>0</v>
      </c>
      <c r="K58" s="96">
        <f t="shared" si="8"/>
        <v>0</v>
      </c>
      <c r="L58" s="82" t="e">
        <f t="shared" si="7"/>
        <v>#DIV/0!</v>
      </c>
    </row>
    <row r="59" spans="1:12" ht="12.75">
      <c r="A59" s="20">
        <v>77615</v>
      </c>
      <c r="B59" s="2">
        <v>26</v>
      </c>
      <c r="C59" s="17" t="s">
        <v>39</v>
      </c>
      <c r="D59" s="48">
        <v>3.04</v>
      </c>
      <c r="E59" s="100">
        <v>3.03</v>
      </c>
      <c r="F59" s="67">
        <f>+E59-D59</f>
        <v>-0.010000000000000231</v>
      </c>
      <c r="G59" s="68">
        <f>F59/D59</f>
        <v>-0.003289473684210602</v>
      </c>
      <c r="H59" s="63"/>
      <c r="I59" s="97">
        <f>D59*34.023*H59</f>
        <v>0</v>
      </c>
      <c r="J59" s="56">
        <f t="shared" si="6"/>
        <v>0</v>
      </c>
      <c r="K59" s="79">
        <f t="shared" si="8"/>
        <v>0</v>
      </c>
      <c r="L59" s="82" t="e">
        <f t="shared" si="7"/>
        <v>#DIV/0!</v>
      </c>
    </row>
    <row r="60" spans="1:12" ht="12.75">
      <c r="A60" s="20">
        <v>77750</v>
      </c>
      <c r="B60" s="2">
        <v>26</v>
      </c>
      <c r="C60" s="17" t="s">
        <v>40</v>
      </c>
      <c r="D60" s="48">
        <v>7.27</v>
      </c>
      <c r="E60" s="100">
        <v>7.24</v>
      </c>
      <c r="F60" s="67">
        <f aca="true" t="shared" si="9" ref="F60:F96">+E60-D60</f>
        <v>-0.02999999999999936</v>
      </c>
      <c r="G60" s="68">
        <f aca="true" t="shared" si="10" ref="G60:G96">F60/D60</f>
        <v>-0.004126547455295648</v>
      </c>
      <c r="H60" s="63"/>
      <c r="I60" s="97">
        <f aca="true" t="shared" si="11" ref="I60:I96">D60*34.023*H60</f>
        <v>0</v>
      </c>
      <c r="J60" s="56">
        <f t="shared" si="6"/>
        <v>0</v>
      </c>
      <c r="K60" s="79">
        <f aca="true" t="shared" si="12" ref="K60:K70">+J60-I60</f>
        <v>0</v>
      </c>
      <c r="L60" s="82" t="e">
        <f t="shared" si="7"/>
        <v>#DIV/0!</v>
      </c>
    </row>
    <row r="61" spans="1:12" ht="12.75">
      <c r="A61" s="20">
        <v>77761</v>
      </c>
      <c r="B61" s="2">
        <v>26</v>
      </c>
      <c r="C61" s="17" t="s">
        <v>41</v>
      </c>
      <c r="D61" s="48">
        <v>5.58</v>
      </c>
      <c r="E61" s="100">
        <v>5.53</v>
      </c>
      <c r="F61" s="67">
        <f t="shared" si="9"/>
        <v>-0.04999999999999982</v>
      </c>
      <c r="G61" s="68">
        <f t="shared" si="10"/>
        <v>-0.008960573476702477</v>
      </c>
      <c r="H61" s="63"/>
      <c r="I61" s="97">
        <f t="shared" si="11"/>
        <v>0</v>
      </c>
      <c r="J61" s="56">
        <f t="shared" si="6"/>
        <v>0</v>
      </c>
      <c r="K61" s="79">
        <f t="shared" si="12"/>
        <v>0</v>
      </c>
      <c r="L61" s="82" t="e">
        <f t="shared" si="7"/>
        <v>#DIV/0!</v>
      </c>
    </row>
    <row r="62" spans="1:12" ht="12.75">
      <c r="A62" s="20">
        <v>77762</v>
      </c>
      <c r="B62" s="2">
        <v>26</v>
      </c>
      <c r="C62" s="17" t="s">
        <v>42</v>
      </c>
      <c r="D62" s="48">
        <v>8.36</v>
      </c>
      <c r="E62" s="100">
        <v>8.32</v>
      </c>
      <c r="F62" s="67">
        <f t="shared" si="9"/>
        <v>-0.03999999999999915</v>
      </c>
      <c r="G62" s="68">
        <f t="shared" si="10"/>
        <v>-0.004784688995215209</v>
      </c>
      <c r="H62" s="63"/>
      <c r="I62" s="97">
        <f t="shared" si="11"/>
        <v>0</v>
      </c>
      <c r="J62" s="56">
        <f t="shared" si="6"/>
        <v>0</v>
      </c>
      <c r="K62" s="79">
        <f t="shared" si="12"/>
        <v>0</v>
      </c>
      <c r="L62" s="82" t="e">
        <f t="shared" si="7"/>
        <v>#DIV/0!</v>
      </c>
    </row>
    <row r="63" spans="1:12" ht="12.75">
      <c r="A63" s="20">
        <v>77763</v>
      </c>
      <c r="B63" s="2">
        <v>26</v>
      </c>
      <c r="C63" s="17" t="s">
        <v>43</v>
      </c>
      <c r="D63" s="48">
        <v>12.59</v>
      </c>
      <c r="E63" s="100">
        <v>12.55</v>
      </c>
      <c r="F63" s="67">
        <f t="shared" si="9"/>
        <v>-0.03999999999999915</v>
      </c>
      <c r="G63" s="68">
        <f t="shared" si="10"/>
        <v>-0.0031771247021444913</v>
      </c>
      <c r="H63" s="63"/>
      <c r="I63" s="97">
        <f t="shared" si="11"/>
        <v>0</v>
      </c>
      <c r="J63" s="56">
        <f t="shared" si="6"/>
        <v>0</v>
      </c>
      <c r="K63" s="79">
        <f t="shared" si="12"/>
        <v>0</v>
      </c>
      <c r="L63" s="82" t="e">
        <f t="shared" si="7"/>
        <v>#DIV/0!</v>
      </c>
    </row>
    <row r="64" spans="1:12" ht="12.75">
      <c r="A64" s="20">
        <v>77776</v>
      </c>
      <c r="B64" s="2">
        <v>26</v>
      </c>
      <c r="C64" s="17" t="s">
        <v>44</v>
      </c>
      <c r="D64" s="48">
        <v>6.91</v>
      </c>
      <c r="E64" s="99">
        <v>6.88</v>
      </c>
      <c r="F64" s="67">
        <f t="shared" si="9"/>
        <v>-0.03000000000000025</v>
      </c>
      <c r="G64" s="68">
        <f t="shared" si="10"/>
        <v>-0.004341534008683104</v>
      </c>
      <c r="H64" s="63"/>
      <c r="I64" s="97">
        <f t="shared" si="11"/>
        <v>0</v>
      </c>
      <c r="J64" s="56">
        <f t="shared" si="6"/>
        <v>0</v>
      </c>
      <c r="K64" s="79">
        <f t="shared" si="12"/>
        <v>0</v>
      </c>
      <c r="L64" s="82" t="e">
        <f t="shared" si="7"/>
        <v>#DIV/0!</v>
      </c>
    </row>
    <row r="65" spans="1:12" ht="12.75">
      <c r="A65" s="20">
        <v>77777</v>
      </c>
      <c r="B65" s="2">
        <v>26</v>
      </c>
      <c r="C65" s="17" t="s">
        <v>45</v>
      </c>
      <c r="D65" s="48">
        <v>10.99</v>
      </c>
      <c r="E65" s="99">
        <v>11</v>
      </c>
      <c r="F65" s="53">
        <f t="shared" si="9"/>
        <v>0.009999999999999787</v>
      </c>
      <c r="G65" s="50">
        <f t="shared" si="10"/>
        <v>0.0009099181073703173</v>
      </c>
      <c r="H65" s="63"/>
      <c r="I65" s="97">
        <f t="shared" si="11"/>
        <v>0</v>
      </c>
      <c r="J65" s="56">
        <f t="shared" si="6"/>
        <v>0</v>
      </c>
      <c r="K65" s="79">
        <f t="shared" si="12"/>
        <v>0</v>
      </c>
      <c r="L65" s="82" t="e">
        <f t="shared" si="7"/>
        <v>#DIV/0!</v>
      </c>
    </row>
    <row r="66" spans="1:12" ht="12.75">
      <c r="A66" s="20">
        <v>77778</v>
      </c>
      <c r="B66" s="2">
        <v>26</v>
      </c>
      <c r="C66" s="17" t="s">
        <v>46</v>
      </c>
      <c r="D66" s="48">
        <v>16.46</v>
      </c>
      <c r="E66" s="99">
        <v>16.38</v>
      </c>
      <c r="F66" s="67">
        <f t="shared" si="9"/>
        <v>-0.08000000000000185</v>
      </c>
      <c r="G66" s="68">
        <f t="shared" si="10"/>
        <v>-0.004860267314702421</v>
      </c>
      <c r="H66" s="63"/>
      <c r="I66" s="97">
        <f t="shared" si="11"/>
        <v>0</v>
      </c>
      <c r="J66" s="56">
        <f t="shared" si="6"/>
        <v>0</v>
      </c>
      <c r="K66" s="79">
        <f>+J66-I66</f>
        <v>0</v>
      </c>
      <c r="L66" s="82" t="e">
        <f t="shared" si="7"/>
        <v>#DIV/0!</v>
      </c>
    </row>
    <row r="67" spans="1:12" ht="12.75">
      <c r="A67" s="21">
        <v>77785</v>
      </c>
      <c r="B67" s="22">
        <v>26</v>
      </c>
      <c r="C67" s="23" t="s">
        <v>53</v>
      </c>
      <c r="D67" s="14">
        <v>2.06</v>
      </c>
      <c r="E67" s="99">
        <v>2.06</v>
      </c>
      <c r="F67" s="53">
        <f t="shared" si="9"/>
        <v>0</v>
      </c>
      <c r="G67" s="50">
        <f t="shared" si="10"/>
        <v>0</v>
      </c>
      <c r="H67" s="63"/>
      <c r="I67" s="97">
        <f t="shared" si="11"/>
        <v>0</v>
      </c>
      <c r="J67" s="56">
        <f t="shared" si="6"/>
        <v>0</v>
      </c>
      <c r="K67" s="79">
        <f t="shared" si="12"/>
        <v>0</v>
      </c>
      <c r="L67" s="82" t="e">
        <f t="shared" si="7"/>
        <v>#DIV/0!</v>
      </c>
    </row>
    <row r="68" spans="1:12" ht="12.75">
      <c r="A68" s="21">
        <v>77786</v>
      </c>
      <c r="B68" s="22">
        <v>26</v>
      </c>
      <c r="C68" s="23" t="s">
        <v>54</v>
      </c>
      <c r="D68" s="48">
        <v>4.72</v>
      </c>
      <c r="E68" s="99">
        <v>4.71</v>
      </c>
      <c r="F68" s="67">
        <f t="shared" si="9"/>
        <v>-0.009999999999999787</v>
      </c>
      <c r="G68" s="68">
        <f t="shared" si="10"/>
        <v>-0.002118644067796565</v>
      </c>
      <c r="H68" s="63"/>
      <c r="I68" s="97">
        <f t="shared" si="11"/>
        <v>0</v>
      </c>
      <c r="J68" s="56">
        <f t="shared" si="6"/>
        <v>0</v>
      </c>
      <c r="K68" s="79">
        <f t="shared" si="12"/>
        <v>0</v>
      </c>
      <c r="L68" s="82" t="e">
        <f t="shared" si="7"/>
        <v>#DIV/0!</v>
      </c>
    </row>
    <row r="69" spans="1:12" ht="12.75">
      <c r="A69" s="21">
        <v>77787</v>
      </c>
      <c r="B69" s="22">
        <v>26</v>
      </c>
      <c r="C69" s="23" t="s">
        <v>55</v>
      </c>
      <c r="D69" s="48">
        <v>7.13</v>
      </c>
      <c r="E69" s="99">
        <v>7.1</v>
      </c>
      <c r="F69" s="67">
        <f t="shared" si="9"/>
        <v>-0.03000000000000025</v>
      </c>
      <c r="G69" s="68">
        <f t="shared" si="10"/>
        <v>-0.004207573632538604</v>
      </c>
      <c r="H69" s="63"/>
      <c r="I69" s="97">
        <f t="shared" si="11"/>
        <v>0</v>
      </c>
      <c r="J69" s="56">
        <f t="shared" si="6"/>
        <v>0</v>
      </c>
      <c r="K69" s="79">
        <f t="shared" si="12"/>
        <v>0</v>
      </c>
      <c r="L69" s="82" t="e">
        <f t="shared" si="7"/>
        <v>#DIV/0!</v>
      </c>
    </row>
    <row r="70" spans="1:12" ht="12.75">
      <c r="A70" s="20">
        <v>77789</v>
      </c>
      <c r="B70" s="2">
        <v>26</v>
      </c>
      <c r="C70" s="17" t="s">
        <v>47</v>
      </c>
      <c r="D70" s="14">
        <v>1.66</v>
      </c>
      <c r="E70" s="99">
        <v>1.65</v>
      </c>
      <c r="F70" s="67">
        <f t="shared" si="9"/>
        <v>-0.010000000000000009</v>
      </c>
      <c r="G70" s="68">
        <f t="shared" si="10"/>
        <v>-0.006024096385542174</v>
      </c>
      <c r="H70" s="63"/>
      <c r="I70" s="97">
        <f t="shared" si="11"/>
        <v>0</v>
      </c>
      <c r="J70" s="56">
        <f t="shared" si="6"/>
        <v>0</v>
      </c>
      <c r="K70" s="79">
        <f t="shared" si="12"/>
        <v>0</v>
      </c>
      <c r="L70" s="82" t="e">
        <f t="shared" si="7"/>
        <v>#DIV/0!</v>
      </c>
    </row>
    <row r="71" spans="1:12" ht="12.75">
      <c r="A71" s="24">
        <v>77790</v>
      </c>
      <c r="B71" s="15">
        <v>26</v>
      </c>
      <c r="C71" s="25" t="s">
        <v>48</v>
      </c>
      <c r="D71" s="38">
        <v>1.51</v>
      </c>
      <c r="E71" s="99">
        <v>1.5</v>
      </c>
      <c r="F71" s="67">
        <f t="shared" si="9"/>
        <v>-0.010000000000000009</v>
      </c>
      <c r="G71" s="68">
        <f t="shared" si="10"/>
        <v>-0.006622516556291397</v>
      </c>
      <c r="H71" s="63"/>
      <c r="I71" s="97">
        <f t="shared" si="11"/>
        <v>0</v>
      </c>
      <c r="J71" s="56">
        <f t="shared" si="6"/>
        <v>0</v>
      </c>
      <c r="K71" s="71">
        <f>+J71-I71</f>
        <v>0</v>
      </c>
      <c r="L71" s="82" t="e">
        <f t="shared" si="7"/>
        <v>#DIV/0!</v>
      </c>
    </row>
    <row r="72" spans="1:12" ht="12.75">
      <c r="A72" s="83">
        <v>79445</v>
      </c>
      <c r="B72" s="84">
        <v>26</v>
      </c>
      <c r="C72" s="85" t="s">
        <v>75</v>
      </c>
      <c r="D72" s="38">
        <v>3.33</v>
      </c>
      <c r="E72" s="14">
        <v>3.32</v>
      </c>
      <c r="F72" s="67">
        <f t="shared" si="9"/>
        <v>-0.010000000000000231</v>
      </c>
      <c r="G72" s="68">
        <f t="shared" si="10"/>
        <v>-0.0030030030030030724</v>
      </c>
      <c r="H72" s="63"/>
      <c r="I72" s="97">
        <f t="shared" si="11"/>
        <v>0</v>
      </c>
      <c r="J72" s="56">
        <f t="shared" si="6"/>
        <v>0</v>
      </c>
      <c r="K72" s="71">
        <f>+J72-I72</f>
        <v>0</v>
      </c>
      <c r="L72" s="82" t="e">
        <f t="shared" si="7"/>
        <v>#DIV/0!</v>
      </c>
    </row>
    <row r="73" spans="1:12" ht="12.75">
      <c r="A73" s="26">
        <v>99202</v>
      </c>
      <c r="B73" s="27"/>
      <c r="C73" s="17" t="s">
        <v>58</v>
      </c>
      <c r="D73" s="48">
        <v>1.44</v>
      </c>
      <c r="E73" s="99">
        <v>1.41</v>
      </c>
      <c r="F73" s="67">
        <f t="shared" si="9"/>
        <v>-0.030000000000000027</v>
      </c>
      <c r="G73" s="68">
        <f t="shared" si="10"/>
        <v>-0.020833333333333353</v>
      </c>
      <c r="H73" s="63"/>
      <c r="I73" s="97">
        <f t="shared" si="11"/>
        <v>0</v>
      </c>
      <c r="J73" s="56">
        <f t="shared" si="6"/>
        <v>0</v>
      </c>
      <c r="K73" s="79">
        <f aca="true" t="shared" si="13" ref="K73:K95">+J73-I73</f>
        <v>0</v>
      </c>
      <c r="L73" s="82" t="e">
        <f t="shared" si="7"/>
        <v>#DIV/0!</v>
      </c>
    </row>
    <row r="74" spans="1:12" ht="15">
      <c r="A74" s="28">
        <v>99203</v>
      </c>
      <c r="B74" s="29"/>
      <c r="C74" s="17" t="s">
        <v>58</v>
      </c>
      <c r="D74" s="51">
        <v>2.2</v>
      </c>
      <c r="E74" s="99">
        <v>2.15</v>
      </c>
      <c r="F74" s="67">
        <f t="shared" si="9"/>
        <v>-0.050000000000000266</v>
      </c>
      <c r="G74" s="68">
        <f t="shared" si="10"/>
        <v>-0.022727272727272846</v>
      </c>
      <c r="H74" s="63"/>
      <c r="I74" s="97">
        <f t="shared" si="11"/>
        <v>0</v>
      </c>
      <c r="J74" s="56">
        <f t="shared" si="6"/>
        <v>0</v>
      </c>
      <c r="K74" s="79">
        <f t="shared" si="13"/>
        <v>0</v>
      </c>
      <c r="L74" s="82" t="e">
        <f t="shared" si="7"/>
        <v>#DIV/0!</v>
      </c>
    </row>
    <row r="75" spans="1:12" ht="15">
      <c r="A75" s="28">
        <v>99204</v>
      </c>
      <c r="B75" s="29"/>
      <c r="C75" s="17" t="s">
        <v>58</v>
      </c>
      <c r="D75" s="51">
        <v>3.76</v>
      </c>
      <c r="E75" s="99">
        <v>3.68</v>
      </c>
      <c r="F75" s="67">
        <f t="shared" si="9"/>
        <v>-0.07999999999999963</v>
      </c>
      <c r="G75" s="68">
        <f t="shared" si="10"/>
        <v>-0.021276595744680753</v>
      </c>
      <c r="H75" s="63"/>
      <c r="I75" s="97">
        <f t="shared" si="11"/>
        <v>0</v>
      </c>
      <c r="J75" s="56">
        <f t="shared" si="6"/>
        <v>0</v>
      </c>
      <c r="K75" s="79">
        <f t="shared" si="13"/>
        <v>0</v>
      </c>
      <c r="L75" s="82" t="e">
        <f t="shared" si="7"/>
        <v>#DIV/0!</v>
      </c>
    </row>
    <row r="76" spans="1:12" ht="15">
      <c r="A76" s="61">
        <v>99205</v>
      </c>
      <c r="B76" s="29"/>
      <c r="C76" s="39" t="s">
        <v>58</v>
      </c>
      <c r="D76" s="51">
        <v>4.83</v>
      </c>
      <c r="E76" s="99">
        <v>4.75</v>
      </c>
      <c r="F76" s="67">
        <f t="shared" si="9"/>
        <v>-0.08000000000000007</v>
      </c>
      <c r="G76" s="68">
        <f t="shared" si="10"/>
        <v>-0.01656314699792962</v>
      </c>
      <c r="H76" s="63"/>
      <c r="I76" s="97">
        <f t="shared" si="11"/>
        <v>0</v>
      </c>
      <c r="J76" s="56">
        <f t="shared" si="6"/>
        <v>0</v>
      </c>
      <c r="K76" s="79">
        <f t="shared" si="13"/>
        <v>0</v>
      </c>
      <c r="L76" s="82" t="e">
        <f t="shared" si="7"/>
        <v>#DIV/0!</v>
      </c>
    </row>
    <row r="77" spans="1:12" ht="15">
      <c r="A77" s="28">
        <v>99212</v>
      </c>
      <c r="B77" s="29"/>
      <c r="C77" s="30" t="s">
        <v>59</v>
      </c>
      <c r="D77" s="51">
        <v>0.72</v>
      </c>
      <c r="E77" s="99">
        <v>0.71</v>
      </c>
      <c r="F77" s="67">
        <f t="shared" si="9"/>
        <v>-0.010000000000000009</v>
      </c>
      <c r="G77" s="68">
        <f t="shared" si="10"/>
        <v>-0.013888888888888902</v>
      </c>
      <c r="H77" s="63"/>
      <c r="I77" s="97">
        <f t="shared" si="11"/>
        <v>0</v>
      </c>
      <c r="J77" s="56">
        <f t="shared" si="6"/>
        <v>0</v>
      </c>
      <c r="K77" s="79">
        <f t="shared" si="13"/>
        <v>0</v>
      </c>
      <c r="L77" s="82" t="e">
        <f t="shared" si="7"/>
        <v>#DIV/0!</v>
      </c>
    </row>
    <row r="78" spans="1:12" ht="15">
      <c r="A78" s="28">
        <v>99213</v>
      </c>
      <c r="B78" s="29"/>
      <c r="C78" s="30" t="s">
        <v>59</v>
      </c>
      <c r="D78" s="51">
        <v>1.46</v>
      </c>
      <c r="E78" s="99">
        <v>1.44</v>
      </c>
      <c r="F78" s="67">
        <f t="shared" si="9"/>
        <v>-0.020000000000000018</v>
      </c>
      <c r="G78" s="68">
        <f t="shared" si="10"/>
        <v>-0.013698630136986314</v>
      </c>
      <c r="H78" s="63"/>
      <c r="I78" s="97">
        <f t="shared" si="11"/>
        <v>0</v>
      </c>
      <c r="J78" s="56">
        <f t="shared" si="6"/>
        <v>0</v>
      </c>
      <c r="K78" s="79">
        <f t="shared" si="13"/>
        <v>0</v>
      </c>
      <c r="L78" s="82" t="e">
        <f t="shared" si="7"/>
        <v>#DIV/0!</v>
      </c>
    </row>
    <row r="79" spans="1:12" ht="15">
      <c r="A79" s="28">
        <v>99214</v>
      </c>
      <c r="B79" s="29"/>
      <c r="C79" s="30" t="s">
        <v>59</v>
      </c>
      <c r="D79" s="51">
        <v>2.25</v>
      </c>
      <c r="E79" s="99">
        <v>2.21</v>
      </c>
      <c r="F79" s="67">
        <f t="shared" si="9"/>
        <v>-0.040000000000000036</v>
      </c>
      <c r="G79" s="68">
        <f t="shared" si="10"/>
        <v>-0.017777777777777795</v>
      </c>
      <c r="H79" s="63"/>
      <c r="I79" s="97">
        <f>D79*34.023*H79</f>
        <v>0</v>
      </c>
      <c r="J79" s="56">
        <f t="shared" si="6"/>
        <v>0</v>
      </c>
      <c r="K79" s="79">
        <f>+J79-I79</f>
        <v>0</v>
      </c>
      <c r="L79" s="82" t="e">
        <f t="shared" si="7"/>
        <v>#DIV/0!</v>
      </c>
    </row>
    <row r="80" spans="1:12" ht="15">
      <c r="A80" s="28">
        <v>99215</v>
      </c>
      <c r="B80" s="29"/>
      <c r="C80" s="30" t="s">
        <v>59</v>
      </c>
      <c r="D80" s="51">
        <v>3.17</v>
      </c>
      <c r="E80" s="99">
        <v>3.11</v>
      </c>
      <c r="F80" s="67">
        <f t="shared" si="9"/>
        <v>-0.06000000000000005</v>
      </c>
      <c r="G80" s="68">
        <f t="shared" si="10"/>
        <v>-0.0189274447949527</v>
      </c>
      <c r="H80" s="63"/>
      <c r="I80" s="97">
        <f t="shared" si="11"/>
        <v>0</v>
      </c>
      <c r="J80" s="56">
        <f t="shared" si="6"/>
        <v>0</v>
      </c>
      <c r="K80" s="79">
        <f t="shared" si="13"/>
        <v>0</v>
      </c>
      <c r="L80" s="82" t="e">
        <f t="shared" si="7"/>
        <v>#DIV/0!</v>
      </c>
    </row>
    <row r="81" spans="1:12" ht="15">
      <c r="A81" s="28">
        <v>99221</v>
      </c>
      <c r="B81" s="29"/>
      <c r="C81" s="17" t="s">
        <v>60</v>
      </c>
      <c r="D81" s="51">
        <v>2.91</v>
      </c>
      <c r="E81" s="99">
        <v>2.85</v>
      </c>
      <c r="F81" s="67">
        <f t="shared" si="9"/>
        <v>-0.06000000000000005</v>
      </c>
      <c r="G81" s="68">
        <f t="shared" si="10"/>
        <v>-0.020618556701030945</v>
      </c>
      <c r="H81" s="63"/>
      <c r="I81" s="97">
        <f t="shared" si="11"/>
        <v>0</v>
      </c>
      <c r="J81" s="56">
        <f t="shared" si="6"/>
        <v>0</v>
      </c>
      <c r="K81" s="79">
        <f t="shared" si="13"/>
        <v>0</v>
      </c>
      <c r="L81" s="82" t="e">
        <f t="shared" si="7"/>
        <v>#DIV/0!</v>
      </c>
    </row>
    <row r="82" spans="1:12" ht="15">
      <c r="A82" s="28">
        <v>99222</v>
      </c>
      <c r="B82" s="29"/>
      <c r="C82" s="17" t="s">
        <v>60</v>
      </c>
      <c r="D82" s="51">
        <v>3.95</v>
      </c>
      <c r="E82" s="99">
        <v>3.87</v>
      </c>
      <c r="F82" s="67">
        <f t="shared" si="9"/>
        <v>-0.08000000000000007</v>
      </c>
      <c r="G82" s="68">
        <f t="shared" si="10"/>
        <v>-0.020253164556962043</v>
      </c>
      <c r="H82" s="63"/>
      <c r="I82" s="97">
        <f t="shared" si="11"/>
        <v>0</v>
      </c>
      <c r="J82" s="56">
        <f t="shared" si="6"/>
        <v>0</v>
      </c>
      <c r="K82" s="79">
        <f t="shared" si="13"/>
        <v>0</v>
      </c>
      <c r="L82" s="82" t="e">
        <f t="shared" si="7"/>
        <v>#DIV/0!</v>
      </c>
    </row>
    <row r="83" spans="1:12" ht="15">
      <c r="A83" s="28">
        <v>99223</v>
      </c>
      <c r="B83" s="29"/>
      <c r="C83" s="17" t="s">
        <v>60</v>
      </c>
      <c r="D83" s="51">
        <v>5.81</v>
      </c>
      <c r="E83" s="99">
        <v>5.7</v>
      </c>
      <c r="F83" s="67">
        <f t="shared" si="9"/>
        <v>-0.10999999999999943</v>
      </c>
      <c r="G83" s="68">
        <f>F83/D83</f>
        <v>-0.018932874354561004</v>
      </c>
      <c r="H83" s="63"/>
      <c r="I83" s="97">
        <f t="shared" si="11"/>
        <v>0</v>
      </c>
      <c r="J83" s="56">
        <f t="shared" si="6"/>
        <v>0</v>
      </c>
      <c r="K83" s="79">
        <f>+J83-I83</f>
        <v>0</v>
      </c>
      <c r="L83" s="82" t="e">
        <f t="shared" si="7"/>
        <v>#DIV/0!</v>
      </c>
    </row>
    <row r="84" spans="1:12" ht="15">
      <c r="A84" s="28">
        <v>99231</v>
      </c>
      <c r="B84" s="29"/>
      <c r="C84" s="17" t="s">
        <v>61</v>
      </c>
      <c r="D84" s="51">
        <v>1.12</v>
      </c>
      <c r="E84" s="99">
        <v>1.1</v>
      </c>
      <c r="F84" s="67">
        <f t="shared" si="9"/>
        <v>-0.020000000000000018</v>
      </c>
      <c r="G84" s="68">
        <f t="shared" si="10"/>
        <v>-0.01785714285714287</v>
      </c>
      <c r="H84" s="63"/>
      <c r="I84" s="97">
        <f t="shared" si="11"/>
        <v>0</v>
      </c>
      <c r="J84" s="56">
        <f t="shared" si="6"/>
        <v>0</v>
      </c>
      <c r="K84" s="79">
        <f>+J84-I84</f>
        <v>0</v>
      </c>
      <c r="L84" s="82" t="e">
        <f t="shared" si="7"/>
        <v>#DIV/0!</v>
      </c>
    </row>
    <row r="85" ht="12.75">
      <c r="L85" s="58"/>
    </row>
    <row r="86" spans="1:12" ht="12.75">
      <c r="A86" s="2"/>
      <c r="B86" s="3"/>
      <c r="C86" s="3"/>
      <c r="D86" s="4"/>
      <c r="E86" s="4"/>
      <c r="F86" s="4" t="s">
        <v>77</v>
      </c>
      <c r="G86" s="4" t="s">
        <v>77</v>
      </c>
      <c r="H86" s="4" t="s">
        <v>78</v>
      </c>
      <c r="I86" s="5" t="s">
        <v>0</v>
      </c>
      <c r="J86" s="5" t="s">
        <v>0</v>
      </c>
      <c r="K86" s="4" t="s">
        <v>77</v>
      </c>
      <c r="L86" s="4" t="s">
        <v>77</v>
      </c>
    </row>
    <row r="87" spans="1:12" ht="12.75">
      <c r="A87" s="3"/>
      <c r="B87" s="3"/>
      <c r="C87" s="3"/>
      <c r="D87" s="4" t="s">
        <v>74</v>
      </c>
      <c r="E87" s="4" t="s">
        <v>76</v>
      </c>
      <c r="F87" s="91" t="s">
        <v>1</v>
      </c>
      <c r="G87" s="91" t="s">
        <v>1</v>
      </c>
      <c r="H87" s="92" t="s">
        <v>2</v>
      </c>
      <c r="I87" s="6" t="s">
        <v>73</v>
      </c>
      <c r="J87" s="7" t="s">
        <v>79</v>
      </c>
      <c r="K87" s="5" t="s">
        <v>3</v>
      </c>
      <c r="L87" s="5" t="s">
        <v>3</v>
      </c>
    </row>
    <row r="88" spans="1:12" ht="12.75">
      <c r="A88" s="8" t="s">
        <v>4</v>
      </c>
      <c r="B88" s="9"/>
      <c r="C88" s="8" t="s">
        <v>5</v>
      </c>
      <c r="D88" s="37" t="s">
        <v>51</v>
      </c>
      <c r="E88" s="37" t="s">
        <v>51</v>
      </c>
      <c r="F88" s="93" t="s">
        <v>6</v>
      </c>
      <c r="G88" s="93" t="s">
        <v>7</v>
      </c>
      <c r="H88" s="94" t="s">
        <v>97</v>
      </c>
      <c r="I88" s="10" t="s">
        <v>8</v>
      </c>
      <c r="J88" s="10" t="s">
        <v>8</v>
      </c>
      <c r="K88" s="11" t="s">
        <v>9</v>
      </c>
      <c r="L88" s="11" t="s">
        <v>85</v>
      </c>
    </row>
    <row r="89" spans="1:12" ht="15">
      <c r="A89" s="28">
        <v>99232</v>
      </c>
      <c r="B89" s="29"/>
      <c r="C89" s="17" t="s">
        <v>61</v>
      </c>
      <c r="D89" s="51">
        <v>2.06</v>
      </c>
      <c r="E89" s="99">
        <v>2.02</v>
      </c>
      <c r="F89" s="67">
        <f>+E89-D89</f>
        <v>-0.040000000000000036</v>
      </c>
      <c r="G89" s="68">
        <f>F89/D89</f>
        <v>-0.019417475728155355</v>
      </c>
      <c r="H89" s="63"/>
      <c r="I89" s="98">
        <f>D89*34.023*H89</f>
        <v>0</v>
      </c>
      <c r="J89" s="98">
        <f aca="true" t="shared" si="14" ref="J89:J96">E89*35.8228*H89</f>
        <v>0</v>
      </c>
      <c r="K89" s="111">
        <f>+J89-I89</f>
        <v>0</v>
      </c>
      <c r="L89" s="82" t="e">
        <f>K89/I89</f>
        <v>#DIV/0!</v>
      </c>
    </row>
    <row r="90" spans="1:12" ht="15">
      <c r="A90" s="28">
        <v>99233</v>
      </c>
      <c r="B90" s="29"/>
      <c r="C90" s="17" t="s">
        <v>61</v>
      </c>
      <c r="D90" s="51">
        <v>2.97</v>
      </c>
      <c r="E90" s="99">
        <v>2.91</v>
      </c>
      <c r="F90" s="67">
        <f>+E90-D90</f>
        <v>-0.06000000000000005</v>
      </c>
      <c r="G90" s="68">
        <f>F90/D90</f>
        <v>-0.020202020202020218</v>
      </c>
      <c r="H90" s="63"/>
      <c r="I90" s="110">
        <f>D90*34.023*H90</f>
        <v>0</v>
      </c>
      <c r="J90" s="56">
        <f t="shared" si="14"/>
        <v>0</v>
      </c>
      <c r="K90" s="80">
        <f>+J90-I90</f>
        <v>0</v>
      </c>
      <c r="L90" s="82" t="e">
        <f aca="true" t="shared" si="15" ref="L90:L96">K90/I90</f>
        <v>#DIV/0!</v>
      </c>
    </row>
    <row r="91" spans="1:12" ht="12.75">
      <c r="A91" s="2">
        <v>99238</v>
      </c>
      <c r="B91" s="2"/>
      <c r="C91" s="17" t="s">
        <v>71</v>
      </c>
      <c r="D91" s="53">
        <v>2.08</v>
      </c>
      <c r="E91" s="99">
        <v>2.03</v>
      </c>
      <c r="F91" s="67">
        <f t="shared" si="9"/>
        <v>-0.050000000000000266</v>
      </c>
      <c r="G91" s="68">
        <f t="shared" si="10"/>
        <v>-0.024038461538461665</v>
      </c>
      <c r="H91" s="63"/>
      <c r="I91" s="97">
        <f>D91*34.023*H91</f>
        <v>0</v>
      </c>
      <c r="J91" s="56">
        <f t="shared" si="14"/>
        <v>0</v>
      </c>
      <c r="K91" s="79">
        <f>+J91-I91</f>
        <v>0</v>
      </c>
      <c r="L91" s="82" t="e">
        <f t="shared" si="15"/>
        <v>#DIV/0!</v>
      </c>
    </row>
    <row r="92" spans="1:12" ht="15">
      <c r="A92" s="28">
        <v>99354</v>
      </c>
      <c r="B92" s="29"/>
      <c r="C92" s="31" t="s">
        <v>62</v>
      </c>
      <c r="D92" s="51">
        <v>2.64</v>
      </c>
      <c r="E92" s="99">
        <v>2.61</v>
      </c>
      <c r="F92" s="67">
        <f t="shared" si="9"/>
        <v>-0.03000000000000025</v>
      </c>
      <c r="G92" s="68">
        <f t="shared" si="10"/>
        <v>-0.011363636363636458</v>
      </c>
      <c r="H92" s="63"/>
      <c r="I92" s="97">
        <f t="shared" si="11"/>
        <v>0</v>
      </c>
      <c r="J92" s="56">
        <f t="shared" si="14"/>
        <v>0</v>
      </c>
      <c r="K92" s="79">
        <f>+J92-I92</f>
        <v>0</v>
      </c>
      <c r="L92" s="82" t="e">
        <f t="shared" si="15"/>
        <v>#DIV/0!</v>
      </c>
    </row>
    <row r="93" spans="1:12" ht="15">
      <c r="A93" s="28">
        <v>99358</v>
      </c>
      <c r="B93" s="29"/>
      <c r="C93" s="31" t="s">
        <v>63</v>
      </c>
      <c r="D93" s="51">
        <v>3.13</v>
      </c>
      <c r="E93" s="99">
        <v>3.08</v>
      </c>
      <c r="F93" s="67">
        <f t="shared" si="9"/>
        <v>-0.04999999999999982</v>
      </c>
      <c r="G93" s="68">
        <f t="shared" si="10"/>
        <v>-0.015974440894568634</v>
      </c>
      <c r="H93" s="63"/>
      <c r="I93" s="97">
        <f t="shared" si="11"/>
        <v>0</v>
      </c>
      <c r="J93" s="56">
        <f t="shared" si="14"/>
        <v>0</v>
      </c>
      <c r="K93" s="79">
        <f t="shared" si="13"/>
        <v>0</v>
      </c>
      <c r="L93" s="82" t="e">
        <f t="shared" si="15"/>
        <v>#DIV/0!</v>
      </c>
    </row>
    <row r="94" spans="1:12" ht="15">
      <c r="A94" s="28">
        <v>99359</v>
      </c>
      <c r="B94" s="29"/>
      <c r="C94" s="31" t="s">
        <v>64</v>
      </c>
      <c r="D94" s="51">
        <v>1.52</v>
      </c>
      <c r="E94" s="99">
        <v>1.49</v>
      </c>
      <c r="F94" s="67">
        <f t="shared" si="9"/>
        <v>-0.030000000000000027</v>
      </c>
      <c r="G94" s="68">
        <f t="shared" si="10"/>
        <v>-0.019736842105263174</v>
      </c>
      <c r="H94" s="63"/>
      <c r="I94" s="97">
        <f t="shared" si="11"/>
        <v>0</v>
      </c>
      <c r="J94" s="56">
        <f t="shared" si="14"/>
        <v>0</v>
      </c>
      <c r="K94" s="79">
        <f t="shared" si="13"/>
        <v>0</v>
      </c>
      <c r="L94" s="82" t="e">
        <f t="shared" si="15"/>
        <v>#DIV/0!</v>
      </c>
    </row>
    <row r="95" spans="1:12" ht="12.75">
      <c r="A95" s="28">
        <v>99406</v>
      </c>
      <c r="B95" s="15"/>
      <c r="C95" s="31" t="s">
        <v>65</v>
      </c>
      <c r="D95" s="51">
        <v>0.35</v>
      </c>
      <c r="E95" s="99">
        <v>0.34</v>
      </c>
      <c r="F95" s="67">
        <f t="shared" si="9"/>
        <v>-0.009999999999999953</v>
      </c>
      <c r="G95" s="68">
        <f t="shared" si="10"/>
        <v>-0.02857142857142844</v>
      </c>
      <c r="H95" s="63"/>
      <c r="I95" s="97">
        <f t="shared" si="11"/>
        <v>0</v>
      </c>
      <c r="J95" s="56">
        <f t="shared" si="14"/>
        <v>0</v>
      </c>
      <c r="K95" s="79">
        <f t="shared" si="13"/>
        <v>0</v>
      </c>
      <c r="L95" s="82" t="e">
        <f>K95/I95</f>
        <v>#DIV/0!</v>
      </c>
    </row>
    <row r="96" spans="1:12" ht="12.75">
      <c r="A96" s="41">
        <v>99407</v>
      </c>
      <c r="B96" s="16"/>
      <c r="C96" s="31" t="s">
        <v>66</v>
      </c>
      <c r="D96" s="51">
        <v>0.73</v>
      </c>
      <c r="E96" s="99">
        <v>0.72</v>
      </c>
      <c r="F96" s="67">
        <f t="shared" si="9"/>
        <v>-0.010000000000000009</v>
      </c>
      <c r="G96" s="68">
        <f t="shared" si="10"/>
        <v>-0.013698630136986314</v>
      </c>
      <c r="H96" s="63"/>
      <c r="I96" s="97">
        <f t="shared" si="11"/>
        <v>0</v>
      </c>
      <c r="J96" s="56">
        <f t="shared" si="14"/>
        <v>0</v>
      </c>
      <c r="K96" s="79">
        <f>+J96-I96</f>
        <v>0</v>
      </c>
      <c r="L96" s="82" t="e">
        <f t="shared" si="15"/>
        <v>#DIV/0!</v>
      </c>
    </row>
    <row r="97" spans="1:12" ht="14.25">
      <c r="A97" s="69" t="s">
        <v>101</v>
      </c>
      <c r="B97" s="102"/>
      <c r="C97" s="103"/>
      <c r="D97" s="76"/>
      <c r="E97" s="2"/>
      <c r="F97" s="12"/>
      <c r="G97" s="57" t="s">
        <v>56</v>
      </c>
      <c r="H97" s="64">
        <f>SUM(H5:H96)</f>
        <v>0</v>
      </c>
      <c r="I97" s="59">
        <f>SUM(I5:I96)</f>
        <v>0</v>
      </c>
      <c r="J97" s="59">
        <f>SUM(J5:J96)</f>
        <v>0</v>
      </c>
      <c r="K97" s="59">
        <f>SUM(K5:K96)</f>
        <v>0</v>
      </c>
      <c r="L97" s="32"/>
    </row>
    <row r="98" spans="1:12" ht="14.25">
      <c r="A98" s="114" t="s">
        <v>100</v>
      </c>
      <c r="B98" s="102"/>
      <c r="C98" s="103"/>
      <c r="D98" s="22"/>
      <c r="E98" s="2"/>
      <c r="F98" s="12"/>
      <c r="G98" s="57"/>
      <c r="H98" s="64"/>
      <c r="I98" s="59"/>
      <c r="J98" s="59"/>
      <c r="K98" s="12"/>
      <c r="L98" s="32"/>
    </row>
    <row r="99" spans="1:12" ht="12.75">
      <c r="A99" s="104" t="s">
        <v>88</v>
      </c>
      <c r="B99" s="76"/>
      <c r="C99" s="76"/>
      <c r="D99" s="76"/>
      <c r="E99" s="2"/>
      <c r="F99" s="12"/>
      <c r="G99" s="12"/>
      <c r="H99" s="12"/>
      <c r="I99" s="12"/>
      <c r="J99" s="33" t="s">
        <v>83</v>
      </c>
      <c r="K99" s="55">
        <f>+J97-I97</f>
        <v>0</v>
      </c>
      <c r="L99" s="34"/>
    </row>
    <row r="100" spans="2:12" ht="12.75">
      <c r="B100" s="22"/>
      <c r="C100" s="22"/>
      <c r="D100" s="22"/>
      <c r="E100" s="2"/>
      <c r="F100" s="12"/>
      <c r="G100" s="12"/>
      <c r="H100" s="12"/>
      <c r="I100" s="12"/>
      <c r="J100" s="52" t="s">
        <v>57</v>
      </c>
      <c r="K100" s="70" t="e">
        <f>K99/I97</f>
        <v>#DIV/0!</v>
      </c>
      <c r="L100" s="34"/>
    </row>
    <row r="101" spans="1:12" ht="12.75">
      <c r="A101" s="40"/>
      <c r="B101" s="2"/>
      <c r="C101" s="2"/>
      <c r="D101" s="2"/>
      <c r="E101" s="2"/>
      <c r="F101" s="12"/>
      <c r="G101" s="12"/>
      <c r="H101" s="12"/>
      <c r="I101" s="12"/>
      <c r="L101" s="60"/>
    </row>
    <row r="102" spans="1:12" ht="12.75">
      <c r="A102" s="40"/>
      <c r="B102" s="2"/>
      <c r="C102" s="2"/>
      <c r="D102" s="2"/>
      <c r="E102" s="2"/>
      <c r="F102" s="12"/>
      <c r="G102" s="12"/>
      <c r="H102" s="12"/>
      <c r="I102" s="12"/>
      <c r="J102" s="112" t="s">
        <v>84</v>
      </c>
      <c r="K102" s="113"/>
      <c r="L102" s="60"/>
    </row>
    <row r="103" spans="1:12" ht="14.25">
      <c r="A103" s="106" t="s">
        <v>98</v>
      </c>
      <c r="B103" s="107"/>
      <c r="C103" s="108"/>
      <c r="D103" s="108"/>
      <c r="E103" s="44"/>
      <c r="F103" s="47"/>
      <c r="G103" s="35"/>
      <c r="H103" s="35"/>
      <c r="I103" s="35"/>
      <c r="J103" s="35"/>
      <c r="K103" s="46"/>
      <c r="L103" s="35"/>
    </row>
    <row r="104" spans="1:12" ht="14.25">
      <c r="A104" s="106" t="s">
        <v>99</v>
      </c>
      <c r="B104" s="107"/>
      <c r="C104" s="108"/>
      <c r="D104" s="108"/>
      <c r="E104" s="44"/>
      <c r="F104" s="47"/>
      <c r="G104" s="40" t="s">
        <v>90</v>
      </c>
      <c r="H104" s="35"/>
      <c r="I104" s="35"/>
      <c r="J104" s="45"/>
      <c r="K104" s="46"/>
      <c r="L104" s="35"/>
    </row>
    <row r="105" spans="1:12" ht="14.25">
      <c r="A105" s="115"/>
      <c r="B105" s="54"/>
      <c r="C105" s="44"/>
      <c r="D105" s="44"/>
      <c r="E105" s="44"/>
      <c r="F105" s="109"/>
      <c r="G105" s="43" t="s">
        <v>80</v>
      </c>
      <c r="H105" s="35"/>
      <c r="I105" s="35"/>
      <c r="J105" s="35"/>
      <c r="K105" s="35"/>
      <c r="L105" s="35"/>
    </row>
    <row r="106" spans="1:12" ht="14.25">
      <c r="A106" s="105" t="s">
        <v>94</v>
      </c>
      <c r="B106" s="1"/>
      <c r="C106" s="35"/>
      <c r="D106" s="65"/>
      <c r="E106" s="35"/>
      <c r="F106" s="35"/>
      <c r="G106" s="40" t="s">
        <v>91</v>
      </c>
      <c r="H106" s="35"/>
      <c r="I106" s="35"/>
      <c r="J106" s="35"/>
      <c r="K106" s="35"/>
      <c r="L106" s="35"/>
    </row>
    <row r="107" spans="1:12" ht="12.75">
      <c r="A107" s="43" t="s">
        <v>89</v>
      </c>
      <c r="B107" s="35"/>
      <c r="C107" s="35"/>
      <c r="D107" s="35"/>
      <c r="E107" s="35"/>
      <c r="F107" s="35"/>
      <c r="G107" s="40" t="s">
        <v>92</v>
      </c>
      <c r="H107" s="35"/>
      <c r="I107" s="35"/>
      <c r="J107" s="35"/>
      <c r="K107" s="35"/>
      <c r="L107" s="35"/>
    </row>
    <row r="108" spans="1:12" ht="12.75">
      <c r="A108" s="62" t="s">
        <v>95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1:12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12" ht="12.75">
      <c r="A110" s="42" t="s">
        <v>96</v>
      </c>
      <c r="B110" s="35"/>
      <c r="C110" s="35"/>
      <c r="D110" s="35"/>
      <c r="E110" s="35"/>
      <c r="F110" s="40" t="s">
        <v>87</v>
      </c>
      <c r="G110" s="35"/>
      <c r="H110" s="35"/>
      <c r="I110" s="35"/>
      <c r="J110" s="35" t="s">
        <v>86</v>
      </c>
      <c r="K110" s="35"/>
      <c r="L110" s="35"/>
    </row>
  </sheetData>
  <sheetProtection password="EA36" sheet="1"/>
  <printOptions/>
  <pageMargins left="0.75" right="0.59" top="1" bottom="0.74" header="0.62" footer="0.5"/>
  <pageSetup horizontalDpi="600" verticalDpi="600" orientation="landscape" scale="90" r:id="rId1"/>
  <headerFooter alignWithMargins="0">
    <oddHeader>&amp;C&amp;14CY 2013-2014 Part B Hospital Outpatient RVUs and Estimated Financial Impact SATRO&amp;10&amp;XR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 </cp:lastModifiedBy>
  <cp:lastPrinted>2013-12-02T00:10:17Z</cp:lastPrinted>
  <dcterms:created xsi:type="dcterms:W3CDTF">2007-07-06T16:38:22Z</dcterms:created>
  <dcterms:modified xsi:type="dcterms:W3CDTF">2013-12-31T17:51:29Z</dcterms:modified>
  <cp:category/>
  <cp:version/>
  <cp:contentType/>
  <cp:contentStatus/>
</cp:coreProperties>
</file>